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90" windowWidth="19320" windowHeight="12930"/>
  </bookViews>
  <sheets>
    <sheet name="PP-012-2015" sheetId="2" r:id="rId1"/>
  </sheets>
  <definedNames>
    <definedName name="_xlnm.Print_Titles" localSheetId="0">'PP-012-2015'!$B:$B,'PP-012-2015'!$5:$5</definedName>
    <definedName name="_xlnm.Print_Area" localSheetId="0">'PP-012-2015'!$B:$K</definedName>
  </definedNames>
  <calcPr calcId="145621"/>
</workbook>
</file>

<file path=xl/calcChain.xml><?xml version="1.0" encoding="utf-8"?>
<calcChain xmlns="http://schemas.openxmlformats.org/spreadsheetml/2006/main">
  <c r="N11" i="2" l="1"/>
  <c r="N10" i="2"/>
  <c r="N9" i="2"/>
  <c r="N15" i="2"/>
  <c r="N14" i="2"/>
  <c r="N13" i="2"/>
  <c r="N12" i="2"/>
  <c r="L12" i="2" s="1"/>
  <c r="N18" i="2"/>
  <c r="N17" i="2"/>
  <c r="N16" i="2"/>
  <c r="N8" i="2"/>
  <c r="N7" i="2"/>
  <c r="N6" i="2"/>
  <c r="L9" i="2"/>
  <c r="L6" i="2" l="1"/>
  <c r="L16" i="2"/>
  <c r="K19" i="2"/>
  <c r="M24" i="2" s="1"/>
  <c r="L24" i="2" s="1"/>
</calcChain>
</file>

<file path=xl/sharedStrings.xml><?xml version="1.0" encoding="utf-8"?>
<sst xmlns="http://schemas.openxmlformats.org/spreadsheetml/2006/main" count="82" uniqueCount="60">
  <si>
    <t>Název</t>
  </si>
  <si>
    <t>Množství</t>
  </si>
  <si>
    <t>Popis</t>
  </si>
  <si>
    <t>Položka</t>
  </si>
  <si>
    <t>MÍSTO DODÁNÍ</t>
  </si>
  <si>
    <t>Propagace</t>
  </si>
  <si>
    <t>22462000-6 - Reklamní materiály</t>
  </si>
  <si>
    <t>39294100-0 - Informační a propagační výrobky</t>
  </si>
  <si>
    <t>ks</t>
  </si>
  <si>
    <t>FEK, Husova 11, Plzeň, číslo dveří HJ212</t>
  </si>
  <si>
    <t>Propisovací tužka s logy konference MME a FEK</t>
  </si>
  <si>
    <t>Blok A5 s přebalem</t>
  </si>
  <si>
    <t>Batoh s logem konference MME a FEK</t>
  </si>
  <si>
    <t>Propisovací tužka s logem Visegrad Fund a FEK</t>
  </si>
  <si>
    <t>Desky s potiskem dle návrhu</t>
  </si>
  <si>
    <t>Sada kuličkového a keramického pera s obalem</t>
  </si>
  <si>
    <t>Sada nožů na sýr</t>
  </si>
  <si>
    <t>Konferenční desky formát A5</t>
  </si>
  <si>
    <t>Propisovací tužka s logem a www FEK</t>
  </si>
  <si>
    <t>Keramický hrnek</t>
  </si>
  <si>
    <t>Deštník</t>
  </si>
  <si>
    <t>Desky A5 s uzavíráním a s vnitřní otevřenou kapsou na dokumenty, poutkem na pero a 20 stránkovým poznámkovým blokem A5 s recyklovaným papírem. Materiál 600D. Barva oranžovo/černá (příp. alternativa), potisk jednobarevný (logo FEK)</t>
  </si>
  <si>
    <t>plastové kuličkové pero s pryžovým gripem a kovovým klipem (průměr min. 1,5 cm), hrot s ostrou špičkou, bílá barva s oranžovými doplňky;  modrá náplň; potisk jednostranný oranžový (logo FEK + www.fek.zcu.cz)</t>
  </si>
  <si>
    <t>kovové kuličkové pero (průměr min. 1,2 cm), hrot s ostrou špičkou, tyrkysová barva;  modrá náplň; potisk jednostranný černý (webové stránky projektu: www.fek.zcu.cz/en/ineed)</t>
  </si>
  <si>
    <t>Fakturace</t>
  </si>
  <si>
    <t>Ing. Jarmila Ircingová, Ph.D., tel.: 725 482 972, email: jircingo@kpm.zcu.cz / 
Mgr. Jakub Pokorný, 
tel.: 377 637 724, 
e-mail: pokorny2@uk.zcu.cz</t>
  </si>
  <si>
    <t>Ing. Jarmila Ircingová, Ph.D., tel.: 725 482 972, 
e-mail: jircingo@kpm.zcu.cz</t>
  </si>
  <si>
    <t>samostatná faktura</t>
  </si>
  <si>
    <t>ZČU, Prodejna skript, Husova ul. 11, 
306 14 Plzeň</t>
  </si>
  <si>
    <t>Měrná jednotka [MJ]</t>
  </si>
  <si>
    <t>Kontaktní osoba pro předání  předmětu plnění / kontakt</t>
  </si>
  <si>
    <t>Nabídková cena CELKEM 
v Kč bez DPH</t>
  </si>
  <si>
    <t>[DOPLNÍ UCHAZEČ]</t>
  </si>
  <si>
    <t>Dodavatel uvede na fakturu:</t>
  </si>
  <si>
    <r>
      <t xml:space="preserve">Financování z dotačního programu </t>
    </r>
    <r>
      <rPr>
        <b/>
        <sz val="11"/>
        <color theme="1"/>
        <rFont val="Calibri"/>
        <family val="2"/>
        <charset val="238"/>
        <scheme val="minor"/>
      </rPr>
      <t>Visegrad Fund; Innovative entrepreneurship education - necessary precondition for future prosperity of V4 region - 31410020</t>
    </r>
  </si>
  <si>
    <t>Cena za MJ 
(sadu) 
VYHOVUJE = OK / NEVYHOVUJE</t>
  </si>
  <si>
    <t>Maximální cena za MJ (sadu) 
v Kč bez DPH</t>
  </si>
  <si>
    <t xml:space="preserve">Cena za 
MJ (ks) 
v Kč bez DPH </t>
  </si>
  <si>
    <t>Celková nabídková cena v Kč bez DPH</t>
  </si>
  <si>
    <t xml:space="preserve">Předpokládaná hodnota veřejné zakázky </t>
  </si>
  <si>
    <t>Maximální (nepřekročitelná) nabídková cena  
v Kč BEZ DPH</t>
  </si>
  <si>
    <t>Nabídková cena celkem 
VYHOVUJE = OK / NEVYHOVUJE</t>
  </si>
  <si>
    <t>Podmínka zadavatele:</t>
  </si>
  <si>
    <t>"NEVYHOVUJE" ve sloupci nazvaném: "Cena za MJ (sadu) VYHOVUJE = OK / NEVYHOVUJE" nebo v buňce pod textem "Nabídková cena celkem VYHOVUJE = OK / NEVYHOVUJE"  = překročení maximální jednotkové (nebo celkové) nepřekročitelné nabídkové ceny.  
Pokud se uchazeči při zadávání jednotkových cen do sloupce, který je nazvaný "Cena za MJ (ks) v Kč bez DPH " objeví se ve sloupci nazvaném "Nabídková jednotková cena VYHOVUJE = OK / NEVYHOVUJE" nebo v buňce pod textem "Nabídková cena celkem VYHOVUJE = OK / NEVYHOVUJE" výše uvedený text - "NEVYHOVUJE", znamená to překročení stanovené maximální nepřekročitelné nabídkové ceny (uvedené v čl. 6.3 Výzvy k podání nabídek) a to znamená nesplnění podmínek stanovených Zadavatelem - podle ust. § 76 odst. 1 Zákona bude nabídka při posouzení vyřazena (pokud bude v této podobě, tj. s textem "NEVYHOVUJE" v některé z uvedených buněk podána Zadavateli).</t>
  </si>
  <si>
    <t>Priloha_1_KS_technicka_specifikace_PP_012_2015</t>
  </si>
  <si>
    <t>PP 012 - 2015</t>
  </si>
  <si>
    <r>
      <t>Sada nožů na sýr z nerez oceli a dřeva (4 ks v sadě), krabička 14,2 x 7,2 x 3,5 cm (+/- 2 cm), potisk jednobarevný pouze krabička (logo FEK).</t>
    </r>
    <r>
      <rPr>
        <sz val="11"/>
        <color rgb="FF7030A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
Zadavatel připouští i rozměr krabičky: 19 x 16 x 2,3 cm.</t>
    </r>
  </si>
  <si>
    <t>Informace k položce č. 7 a 11:</t>
  </si>
  <si>
    <t>Propagační předměty není možné dodat pouze v papírové krabičce, jelikož se jedná o dárkové balení, které bude Zadavatel předávat významným hostům fakulty. Zadavatel už má z předchozího roku vyrobené uvedené propagační předměty a potřebuje jejich doplnění v podobném designu kvůli připravované akci k 25. výročí založení fakulty.</t>
  </si>
  <si>
    <t>Informace k položce č. 12:</t>
  </si>
  <si>
    <t>Není možné nabídnout klasický rovný hrnek, jelikož uvedený hrnek s popsaným tvarem už má Zadavatel k dispozici a potřebuje doplnění počtu kusů pro zájemce z řad studentů a absolventů fakulty.</t>
  </si>
  <si>
    <r>
      <t xml:space="preserve">sada kovového kuličkového a keramického pera v dárkovém balení z imitace kůže, náplň modrá, barva pera antracitová (gunmetal), pouzdro černé 16,6 x 2,2 x 6,3 cm (+/- 2 cm), potisk stříbrný pouze na pouzdro (logo FEK) - </t>
    </r>
    <r>
      <rPr>
        <b/>
        <sz val="11"/>
        <rFont val="Calibri"/>
        <family val="2"/>
        <charset val="238"/>
        <scheme val="minor"/>
      </rPr>
      <t xml:space="preserve">stejné jako položka 11, pouze jiná barva, </t>
    </r>
    <r>
      <rPr>
        <b/>
        <sz val="11"/>
        <color rgb="FFFF0000"/>
        <rFont val="Calibri"/>
        <family val="2"/>
        <charset val="238"/>
        <scheme val="minor"/>
      </rPr>
      <t>ilustrační obrázek viz Priloha_3_KS_ilustr._obr._polozek_7+11-PP_012_2015.pdf</t>
    </r>
  </si>
  <si>
    <r>
      <t xml:space="preserve">sada kovového kuličkového a keramického pera v dárkovém balení z imitace kůže, náplň modrá, barva pera černá, pouzdro černé 16,6 x 2,2 x 6,3 cm (+/- 2 cm), potisk stříbrný pouze na pouzdro (logo FEK) - </t>
    </r>
    <r>
      <rPr>
        <b/>
        <sz val="11"/>
        <rFont val="Calibri"/>
        <family val="2"/>
        <charset val="238"/>
        <scheme val="minor"/>
      </rPr>
      <t xml:space="preserve">stejné jako položka 7, pouze jiná barva, </t>
    </r>
    <r>
      <rPr>
        <b/>
        <sz val="11"/>
        <color rgb="FFFF0000"/>
        <rFont val="Calibri"/>
        <family val="2"/>
        <charset val="238"/>
        <scheme val="minor"/>
      </rPr>
      <t>ilustrační obrázek viz  Priloha_3_KS_ilustr._obr._polozek_7+11-PP_012_2015.pdf</t>
    </r>
  </si>
  <si>
    <r>
      <t>Deštník polyesterový s automatickým otvíráním a dřevěnou rukojetí, 8 panelů, průměr min. 100 x 90 cm, barva černá, potisk stříbrný (logo FEK),</t>
    </r>
    <r>
      <rPr>
        <b/>
        <sz val="11"/>
        <color rgb="FFFF0000"/>
        <rFont val="Calibri"/>
        <family val="2"/>
        <charset val="238"/>
        <scheme val="minor"/>
      </rPr>
      <t xml:space="preserve"> ilustrační obrázek viz Priloha_5_KS_ilustr._obr._polozky_13-PP_012_2015.pdf</t>
    </r>
  </si>
  <si>
    <r>
      <t>plastové kuličkové pero s pryžovým gripem (min. průměr 1,3 cm), hrot s ostrou špičkou, stříbrná barva s oranžovými doplňky;  modrá náplň; potisk jednostranný černý (logo MME -</t>
    </r>
    <r>
      <rPr>
        <b/>
        <sz val="11"/>
        <color rgb="FFFF0000"/>
        <rFont val="Calibri"/>
        <family val="2"/>
        <charset val="238"/>
        <scheme val="minor"/>
      </rPr>
      <t xml:space="preserve"> viz příloha Priloha_2</t>
    </r>
    <r>
      <rPr>
        <sz val="11"/>
        <rFont val="Calibri"/>
        <family val="2"/>
        <charset val="238"/>
        <scheme val="minor"/>
      </rPr>
      <t>_KS_potisk-PP_012_2015.docx)</t>
    </r>
  </si>
  <si>
    <r>
      <t xml:space="preserve">polyesterový batoh 600D, 1 hlavní a 1 doplňková kapsa, objem 23l, rozměry 31 x 43 x 13 cm (+/- 5 cm), černá barva, bílý + oranžový potisk (logo MME + logo FEK - </t>
    </r>
    <r>
      <rPr>
        <b/>
        <sz val="11"/>
        <color rgb="FFFF0000"/>
        <rFont val="Calibri"/>
        <family val="2"/>
        <charset val="238"/>
        <scheme val="minor"/>
      </rPr>
      <t>viz příloha Priloha_2</t>
    </r>
    <r>
      <rPr>
        <sz val="11"/>
        <rFont val="Calibri"/>
        <family val="2"/>
        <charset val="238"/>
        <scheme val="minor"/>
      </rPr>
      <t>_KS_potisk-PP_012_2015.docx)</t>
    </r>
  </si>
  <si>
    <r>
      <t xml:space="preserve">Keramický hrnek, objem 300ml, průměr min. 9 x 10,4 cm, konický tvar, bílá barva s oranžovým vnitřkem a uchem, potisk šedivý na vnější straně (logo FEK), </t>
    </r>
    <r>
      <rPr>
        <b/>
        <sz val="11"/>
        <color rgb="FFFF0000"/>
        <rFont val="Calibri"/>
        <family val="2"/>
        <charset val="238"/>
        <scheme val="minor"/>
      </rPr>
      <t>ilustrační obrázek viz Priloha_4_KS_ilustr._obr._polozky_12-PP_012_2015.pdf</t>
    </r>
  </si>
  <si>
    <r>
      <t xml:space="preserve">blok s přebalem A5; lepený shora; minimálně 50 listů; linkovaný s logem konference;  desky - bílá barva; jednostranný barevný potisk na přebalu </t>
    </r>
    <r>
      <rPr>
        <b/>
        <sz val="11"/>
        <color rgb="FFFF0000"/>
        <rFont val="Calibri"/>
        <family val="2"/>
        <charset val="238"/>
        <scheme val="minor"/>
      </rPr>
      <t>(viz Priloha_6_KS_graficky_navrh_polozka_2_PP_012_2015)</t>
    </r>
  </si>
  <si>
    <r>
      <t xml:space="preserve">blok s přebalem A5; lepený shora; minimálně 50 listů; linkovaný s logem V4 a FEK;  desky - bílá barva; jednostranný barevný potisk na přebalu </t>
    </r>
    <r>
      <rPr>
        <b/>
        <sz val="11"/>
        <color rgb="FFFF0000"/>
        <rFont val="Calibri"/>
        <family val="2"/>
        <charset val="238"/>
        <scheme val="minor"/>
      </rPr>
      <t>(viz Priloha_7_KS_graficky_navrh_polozka_5_PP_012_2015)</t>
    </r>
  </si>
  <si>
    <r>
      <t xml:space="preserve">sloha s chlopněmi, A4, tisk 4/1, křída 300g, jednostranný barevný potisk </t>
    </r>
    <r>
      <rPr>
        <b/>
        <sz val="11"/>
        <color rgb="FFFF0000"/>
        <rFont val="Calibri"/>
        <family val="2"/>
        <charset val="238"/>
        <scheme val="minor"/>
      </rPr>
      <t>(viz Priloha_8_KS_graficky_navrh_polozka_6_PP_012_2015)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</si>
</sst>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8FAB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3" fillId="3" borderId="10" xfId="0" applyNumberFormat="1" applyFont="1" applyFill="1" applyBorder="1" applyAlignment="1" applyProtection="1">
      <alignment horizontal="center" vertical="center" wrapText="1"/>
    </xf>
    <xf numFmtId="49" fontId="3" fillId="4" borderId="11" xfId="0" applyNumberFormat="1" applyFont="1" applyFill="1" applyBorder="1" applyAlignment="1" applyProtection="1">
      <alignment horizontal="center" vertical="center" wrapText="1"/>
    </xf>
    <xf numFmtId="49" fontId="3" fillId="3" borderId="12" xfId="0" applyNumberFormat="1" applyFon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/>
    </xf>
    <xf numFmtId="0" fontId="6" fillId="0" borderId="0" xfId="0" applyFont="1" applyProtection="1"/>
    <xf numFmtId="164" fontId="0" fillId="0" borderId="53" xfId="0" applyNumberFormat="1" applyFill="1" applyBorder="1" applyAlignment="1" applyProtection="1">
      <alignment horizontal="center" vertical="center"/>
    </xf>
    <xf numFmtId="49" fontId="3" fillId="3" borderId="4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Font="1" applyFill="1" applyProtection="1"/>
    <xf numFmtId="0" fontId="0" fillId="0" borderId="0" xfId="0" applyAlignment="1" applyProtection="1">
      <alignment horizontal="center"/>
    </xf>
    <xf numFmtId="0" fontId="0" fillId="0" borderId="13" xfId="0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/>
    <xf numFmtId="0" fontId="0" fillId="0" borderId="38" xfId="0" applyBorder="1" applyAlignment="1" applyProtection="1">
      <alignment horizontal="center" vertical="center"/>
    </xf>
    <xf numFmtId="1" fontId="0" fillId="0" borderId="39" xfId="0" applyNumberFormat="1" applyFill="1" applyBorder="1" applyAlignment="1" applyProtection="1">
      <alignment horizontal="center" vertical="center" wrapText="1"/>
    </xf>
    <xf numFmtId="49" fontId="0" fillId="0" borderId="39" xfId="0" applyNumberForma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0" fontId="0" fillId="0" borderId="0" xfId="0" applyFont="1" applyFill="1" applyAlignment="1" applyProtection="1"/>
    <xf numFmtId="0" fontId="0" fillId="0" borderId="23" xfId="0" applyBorder="1" applyAlignment="1" applyProtection="1">
      <alignment horizontal="center" vertical="center"/>
    </xf>
    <xf numFmtId="1" fontId="0" fillId="0" borderId="1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1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164" fontId="0" fillId="0" borderId="42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1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/>
    </xf>
    <xf numFmtId="1" fontId="0" fillId="0" borderId="28" xfId="0" applyNumberFormat="1" applyFill="1" applyBorder="1" applyAlignment="1" applyProtection="1">
      <alignment horizontal="center" vertical="center" wrapText="1"/>
    </xf>
    <xf numFmtId="49" fontId="0" fillId="0" borderId="28" xfId="0" applyNumberFormat="1" applyFill="1" applyBorder="1" applyAlignment="1" applyProtection="1">
      <alignment horizontal="center" vertical="center" wrapText="1"/>
    </xf>
    <xf numFmtId="164" fontId="0" fillId="0" borderId="34" xfId="0" applyNumberFormat="1" applyBorder="1" applyAlignment="1" applyProtection="1">
      <alignment horizontal="right" vertical="center" indent="1"/>
    </xf>
    <xf numFmtId="0" fontId="0" fillId="0" borderId="0" xfId="0" applyFill="1" applyBorder="1" applyProtection="1"/>
    <xf numFmtId="0" fontId="0" fillId="0" borderId="0" xfId="0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164" fontId="0" fillId="0" borderId="51" xfId="0" applyNumberFormat="1" applyFill="1" applyBorder="1" applyAlignment="1" applyProtection="1">
      <alignment horizontal="center" vertical="center"/>
    </xf>
    <xf numFmtId="164" fontId="0" fillId="0" borderId="52" xfId="0" applyNumberFormat="1" applyFill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center"/>
    </xf>
    <xf numFmtId="0" fontId="0" fillId="0" borderId="0" xfId="0" applyFont="1" applyProtection="1"/>
    <xf numFmtId="164" fontId="0" fillId="4" borderId="17" xfId="0" applyNumberFormat="1" applyFill="1" applyBorder="1" applyAlignment="1" applyProtection="1">
      <alignment horizontal="right" vertical="center" indent="1"/>
      <protection locked="0"/>
    </xf>
    <xf numFmtId="164" fontId="0" fillId="4" borderId="41" xfId="0" applyNumberFormat="1" applyFill="1" applyBorder="1" applyAlignment="1" applyProtection="1">
      <alignment horizontal="right" vertical="center" indent="1"/>
      <protection locked="0"/>
    </xf>
    <xf numFmtId="164" fontId="0" fillId="4" borderId="33" xfId="0" applyNumberFormat="1" applyFill="1" applyBorder="1" applyAlignment="1" applyProtection="1">
      <alignment horizontal="right" vertical="center" indent="1"/>
      <protection locked="0"/>
    </xf>
    <xf numFmtId="49" fontId="0" fillId="0" borderId="39" xfId="0" applyNumberFormat="1" applyFill="1" applyBorder="1" applyAlignment="1" applyProtection="1">
      <alignment horizontal="left" vertical="center" wrapText="1"/>
    </xf>
    <xf numFmtId="49" fontId="4" fillId="2" borderId="39" xfId="0" applyNumberFormat="1" applyFont="1" applyFill="1" applyBorder="1" applyAlignment="1" applyProtection="1">
      <alignment horizontal="justify" vertical="center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0" fillId="0" borderId="7" xfId="0" applyNumberFormat="1" applyFill="1" applyBorder="1" applyAlignment="1" applyProtection="1">
      <alignment horizontal="left" vertical="center" wrapText="1"/>
    </xf>
    <xf numFmtId="49" fontId="4" fillId="2" borderId="7" xfId="0" applyNumberFormat="1" applyFont="1" applyFill="1" applyBorder="1" applyAlignment="1" applyProtection="1">
      <alignment horizontal="justify" vertical="center" wrapText="1"/>
    </xf>
    <xf numFmtId="49" fontId="0" fillId="0" borderId="4" xfId="0" applyNumberForma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49" fontId="0" fillId="0" borderId="28" xfId="0" applyNumberFormat="1" applyFill="1" applyBorder="1" applyAlignment="1" applyProtection="1">
      <alignment horizontal="left" vertical="center" wrapText="1"/>
    </xf>
    <xf numFmtId="49" fontId="4" fillId="2" borderId="28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left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justify" vertical="center" wrapText="1"/>
    </xf>
    <xf numFmtId="164" fontId="7" fillId="0" borderId="35" xfId="0" applyNumberFormat="1" applyFont="1" applyBorder="1" applyAlignment="1" applyProtection="1">
      <alignment horizontal="center" vertical="center"/>
    </xf>
    <xf numFmtId="164" fontId="7" fillId="0" borderId="36" xfId="0" applyNumberFormat="1" applyFont="1" applyBorder="1" applyAlignment="1" applyProtection="1">
      <alignment horizontal="center" vertical="center"/>
    </xf>
    <xf numFmtId="164" fontId="7" fillId="0" borderId="37" xfId="0" applyNumberFormat="1" applyFon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31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164" fontId="0" fillId="0" borderId="19" xfId="0" applyNumberFormat="1" applyFill="1" applyBorder="1" applyAlignment="1" applyProtection="1">
      <alignment horizontal="center" vertical="center"/>
    </xf>
    <xf numFmtId="164" fontId="0" fillId="0" borderId="32" xfId="0" applyNumberFormat="1" applyFill="1" applyBorder="1" applyAlignment="1" applyProtection="1">
      <alignment horizontal="center" vertical="center"/>
    </xf>
    <xf numFmtId="164" fontId="0" fillId="0" borderId="20" xfId="0" applyNumberFormat="1" applyFill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49" fontId="0" fillId="0" borderId="24" xfId="0" applyNumberFormat="1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0" fillId="0" borderId="0" xfId="0" applyFill="1" applyBorder="1" applyAlignment="1" applyProtection="1">
      <alignment horizontal="center" vertical="center"/>
    </xf>
    <xf numFmtId="49" fontId="0" fillId="0" borderId="22" xfId="0" applyNumberForma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29" xfId="0" applyNumberFormat="1" applyFont="1" applyFill="1" applyBorder="1" applyAlignment="1" applyProtection="1">
      <alignment horizontal="center" vertical="center" wrapText="1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10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80F29B"/>
      <color rgb="FFB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0</xdr:colOff>
      <xdr:row>7</xdr:row>
      <xdr:rowOff>0</xdr:rowOff>
    </xdr:from>
    <xdr:to>
      <xdr:col>46</xdr:col>
      <xdr:colOff>190500</xdr:colOff>
      <xdr:row>7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18</xdr:row>
      <xdr:rowOff>0</xdr:rowOff>
    </xdr:from>
    <xdr:to>
      <xdr:col>46</xdr:col>
      <xdr:colOff>190500</xdr:colOff>
      <xdr:row>18</xdr:row>
      <xdr:rowOff>179294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20</xdr:row>
      <xdr:rowOff>0</xdr:rowOff>
    </xdr:from>
    <xdr:to>
      <xdr:col>46</xdr:col>
      <xdr:colOff>190500</xdr:colOff>
      <xdr:row>20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20</xdr:row>
      <xdr:rowOff>0</xdr:rowOff>
    </xdr:from>
    <xdr:to>
      <xdr:col>46</xdr:col>
      <xdr:colOff>190500</xdr:colOff>
      <xdr:row>20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20</xdr:row>
      <xdr:rowOff>0</xdr:rowOff>
    </xdr:from>
    <xdr:to>
      <xdr:col>46</xdr:col>
      <xdr:colOff>190500</xdr:colOff>
      <xdr:row>20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22</xdr:row>
      <xdr:rowOff>0</xdr:rowOff>
    </xdr:from>
    <xdr:to>
      <xdr:col>46</xdr:col>
      <xdr:colOff>190500</xdr:colOff>
      <xdr:row>22</xdr:row>
      <xdr:rowOff>179294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22</xdr:row>
      <xdr:rowOff>0</xdr:rowOff>
    </xdr:from>
    <xdr:to>
      <xdr:col>46</xdr:col>
      <xdr:colOff>190500</xdr:colOff>
      <xdr:row>22</xdr:row>
      <xdr:rowOff>179294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23</xdr:row>
      <xdr:rowOff>0</xdr:rowOff>
    </xdr:from>
    <xdr:to>
      <xdr:col>46</xdr:col>
      <xdr:colOff>190500</xdr:colOff>
      <xdr:row>23</xdr:row>
      <xdr:rowOff>179294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24</xdr:row>
      <xdr:rowOff>0</xdr:rowOff>
    </xdr:from>
    <xdr:to>
      <xdr:col>46</xdr:col>
      <xdr:colOff>190500</xdr:colOff>
      <xdr:row>24</xdr:row>
      <xdr:rowOff>179294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25</xdr:row>
      <xdr:rowOff>0</xdr:rowOff>
    </xdr:from>
    <xdr:to>
      <xdr:col>46</xdr:col>
      <xdr:colOff>190500</xdr:colOff>
      <xdr:row>26</xdr:row>
      <xdr:rowOff>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26</xdr:row>
      <xdr:rowOff>0</xdr:rowOff>
    </xdr:from>
    <xdr:to>
      <xdr:col>46</xdr:col>
      <xdr:colOff>190500</xdr:colOff>
      <xdr:row>27</xdr:row>
      <xdr:rowOff>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37</xdr:row>
      <xdr:rowOff>0</xdr:rowOff>
    </xdr:from>
    <xdr:to>
      <xdr:col>46</xdr:col>
      <xdr:colOff>190500</xdr:colOff>
      <xdr:row>38</xdr:row>
      <xdr:rowOff>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91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42</xdr:row>
      <xdr:rowOff>9525</xdr:rowOff>
    </xdr:from>
    <xdr:to>
      <xdr:col>46</xdr:col>
      <xdr:colOff>190500</xdr:colOff>
      <xdr:row>42</xdr:row>
      <xdr:rowOff>180108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0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40</xdr:row>
      <xdr:rowOff>0</xdr:rowOff>
    </xdr:from>
    <xdr:to>
      <xdr:col>46</xdr:col>
      <xdr:colOff>190500</xdr:colOff>
      <xdr:row>41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91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42</xdr:row>
      <xdr:rowOff>0</xdr:rowOff>
    </xdr:from>
    <xdr:to>
      <xdr:col>46</xdr:col>
      <xdr:colOff>190500</xdr:colOff>
      <xdr:row>42</xdr:row>
      <xdr:rowOff>180108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91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43</xdr:row>
      <xdr:rowOff>0</xdr:rowOff>
    </xdr:from>
    <xdr:to>
      <xdr:col>46</xdr:col>
      <xdr:colOff>190500</xdr:colOff>
      <xdr:row>44</xdr:row>
      <xdr:rowOff>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9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53</xdr:row>
      <xdr:rowOff>0</xdr:rowOff>
    </xdr:from>
    <xdr:to>
      <xdr:col>46</xdr:col>
      <xdr:colOff>190500</xdr:colOff>
      <xdr:row>54</xdr:row>
      <xdr:rowOff>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53</xdr:row>
      <xdr:rowOff>0</xdr:rowOff>
    </xdr:from>
    <xdr:to>
      <xdr:col>46</xdr:col>
      <xdr:colOff>190500</xdr:colOff>
      <xdr:row>54</xdr:row>
      <xdr:rowOff>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55</xdr:row>
      <xdr:rowOff>0</xdr:rowOff>
    </xdr:from>
    <xdr:to>
      <xdr:col>46</xdr:col>
      <xdr:colOff>190500</xdr:colOff>
      <xdr:row>56</xdr:row>
      <xdr:rowOff>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9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56</xdr:row>
      <xdr:rowOff>0</xdr:rowOff>
    </xdr:from>
    <xdr:to>
      <xdr:col>46</xdr:col>
      <xdr:colOff>190500</xdr:colOff>
      <xdr:row>57</xdr:row>
      <xdr:rowOff>1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9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58</xdr:row>
      <xdr:rowOff>0</xdr:rowOff>
    </xdr:from>
    <xdr:to>
      <xdr:col>46</xdr:col>
      <xdr:colOff>190500</xdr:colOff>
      <xdr:row>59</xdr:row>
      <xdr:rowOff>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91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59</xdr:row>
      <xdr:rowOff>0</xdr:rowOff>
    </xdr:from>
    <xdr:to>
      <xdr:col>46</xdr:col>
      <xdr:colOff>190500</xdr:colOff>
      <xdr:row>60</xdr:row>
      <xdr:rowOff>2176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91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61</xdr:row>
      <xdr:rowOff>0</xdr:rowOff>
    </xdr:from>
    <xdr:to>
      <xdr:col>46</xdr:col>
      <xdr:colOff>190500</xdr:colOff>
      <xdr:row>62</xdr:row>
      <xdr:rowOff>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9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63</xdr:row>
      <xdr:rowOff>0</xdr:rowOff>
    </xdr:from>
    <xdr:to>
      <xdr:col>46</xdr:col>
      <xdr:colOff>190500</xdr:colOff>
      <xdr:row>64</xdr:row>
      <xdr:rowOff>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9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64</xdr:row>
      <xdr:rowOff>0</xdr:rowOff>
    </xdr:from>
    <xdr:to>
      <xdr:col>46</xdr:col>
      <xdr:colOff>190500</xdr:colOff>
      <xdr:row>65</xdr:row>
      <xdr:rowOff>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9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65</xdr:row>
      <xdr:rowOff>0</xdr:rowOff>
    </xdr:from>
    <xdr:to>
      <xdr:col>46</xdr:col>
      <xdr:colOff>190500</xdr:colOff>
      <xdr:row>66</xdr:row>
      <xdr:rowOff>1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791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67</xdr:row>
      <xdr:rowOff>0</xdr:rowOff>
    </xdr:from>
    <xdr:to>
      <xdr:col>46</xdr:col>
      <xdr:colOff>190500</xdr:colOff>
      <xdr:row>67</xdr:row>
      <xdr:rowOff>180108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91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68</xdr:row>
      <xdr:rowOff>0</xdr:rowOff>
    </xdr:from>
    <xdr:to>
      <xdr:col>46</xdr:col>
      <xdr:colOff>190500</xdr:colOff>
      <xdr:row>69</xdr:row>
      <xdr:rowOff>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69</xdr:row>
      <xdr:rowOff>0</xdr:rowOff>
    </xdr:from>
    <xdr:to>
      <xdr:col>46</xdr:col>
      <xdr:colOff>190500</xdr:colOff>
      <xdr:row>70</xdr:row>
      <xdr:rowOff>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91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70</xdr:row>
      <xdr:rowOff>0</xdr:rowOff>
    </xdr:from>
    <xdr:to>
      <xdr:col>46</xdr:col>
      <xdr:colOff>190500</xdr:colOff>
      <xdr:row>71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91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72</xdr:row>
      <xdr:rowOff>0</xdr:rowOff>
    </xdr:from>
    <xdr:to>
      <xdr:col>46</xdr:col>
      <xdr:colOff>190500</xdr:colOff>
      <xdr:row>73</xdr:row>
      <xdr:rowOff>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19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73</xdr:row>
      <xdr:rowOff>0</xdr:rowOff>
    </xdr:from>
    <xdr:to>
      <xdr:col>46</xdr:col>
      <xdr:colOff>190500</xdr:colOff>
      <xdr:row>74</xdr:row>
      <xdr:rowOff>1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92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75</xdr:row>
      <xdr:rowOff>0</xdr:rowOff>
    </xdr:from>
    <xdr:to>
      <xdr:col>46</xdr:col>
      <xdr:colOff>190500</xdr:colOff>
      <xdr:row>76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9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76</xdr:row>
      <xdr:rowOff>0</xdr:rowOff>
    </xdr:from>
    <xdr:to>
      <xdr:col>46</xdr:col>
      <xdr:colOff>190500</xdr:colOff>
      <xdr:row>76</xdr:row>
      <xdr:rowOff>180108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99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77</xdr:row>
      <xdr:rowOff>0</xdr:rowOff>
    </xdr:from>
    <xdr:to>
      <xdr:col>46</xdr:col>
      <xdr:colOff>190500</xdr:colOff>
      <xdr:row>78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78</xdr:row>
      <xdr:rowOff>0</xdr:rowOff>
    </xdr:from>
    <xdr:to>
      <xdr:col>46</xdr:col>
      <xdr:colOff>190500</xdr:colOff>
      <xdr:row>79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79</xdr:row>
      <xdr:rowOff>0</xdr:rowOff>
    </xdr:from>
    <xdr:to>
      <xdr:col>46</xdr:col>
      <xdr:colOff>190500</xdr:colOff>
      <xdr:row>80</xdr:row>
      <xdr:rowOff>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92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80</xdr:row>
      <xdr:rowOff>0</xdr:rowOff>
    </xdr:from>
    <xdr:to>
      <xdr:col>46</xdr:col>
      <xdr:colOff>190500</xdr:colOff>
      <xdr:row>81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81</xdr:row>
      <xdr:rowOff>0</xdr:rowOff>
    </xdr:from>
    <xdr:to>
      <xdr:col>46</xdr:col>
      <xdr:colOff>190500</xdr:colOff>
      <xdr:row>82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92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85</xdr:row>
      <xdr:rowOff>0</xdr:rowOff>
    </xdr:from>
    <xdr:to>
      <xdr:col>46</xdr:col>
      <xdr:colOff>190500</xdr:colOff>
      <xdr:row>86</xdr:row>
      <xdr:rowOff>0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79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86</xdr:row>
      <xdr:rowOff>0</xdr:rowOff>
    </xdr:from>
    <xdr:to>
      <xdr:col>46</xdr:col>
      <xdr:colOff>190500</xdr:colOff>
      <xdr:row>87</xdr:row>
      <xdr:rowOff>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92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87</xdr:row>
      <xdr:rowOff>0</xdr:rowOff>
    </xdr:from>
    <xdr:to>
      <xdr:col>46</xdr:col>
      <xdr:colOff>190500</xdr:colOff>
      <xdr:row>88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19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88</xdr:row>
      <xdr:rowOff>0</xdr:rowOff>
    </xdr:from>
    <xdr:to>
      <xdr:col>46</xdr:col>
      <xdr:colOff>190500</xdr:colOff>
      <xdr:row>89</xdr:row>
      <xdr:rowOff>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9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89</xdr:row>
      <xdr:rowOff>0</xdr:rowOff>
    </xdr:from>
    <xdr:to>
      <xdr:col>46</xdr:col>
      <xdr:colOff>190500</xdr:colOff>
      <xdr:row>90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92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91</xdr:row>
      <xdr:rowOff>0</xdr:rowOff>
    </xdr:from>
    <xdr:to>
      <xdr:col>46</xdr:col>
      <xdr:colOff>190500</xdr:colOff>
      <xdr:row>92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99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92</xdr:row>
      <xdr:rowOff>0</xdr:rowOff>
    </xdr:from>
    <xdr:to>
      <xdr:col>46</xdr:col>
      <xdr:colOff>190500</xdr:colOff>
      <xdr:row>93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93</xdr:row>
      <xdr:rowOff>0</xdr:rowOff>
    </xdr:from>
    <xdr:to>
      <xdr:col>46</xdr:col>
      <xdr:colOff>190500</xdr:colOff>
      <xdr:row>93</xdr:row>
      <xdr:rowOff>180269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9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94</xdr:row>
      <xdr:rowOff>0</xdr:rowOff>
    </xdr:from>
    <xdr:to>
      <xdr:col>46</xdr:col>
      <xdr:colOff>190500</xdr:colOff>
      <xdr:row>95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9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97</xdr:row>
      <xdr:rowOff>0</xdr:rowOff>
    </xdr:from>
    <xdr:to>
      <xdr:col>46</xdr:col>
      <xdr:colOff>190500</xdr:colOff>
      <xdr:row>98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9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99</xdr:row>
      <xdr:rowOff>0</xdr:rowOff>
    </xdr:from>
    <xdr:to>
      <xdr:col>46</xdr:col>
      <xdr:colOff>190500</xdr:colOff>
      <xdr:row>100</xdr:row>
      <xdr:rowOff>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92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101</xdr:row>
      <xdr:rowOff>0</xdr:rowOff>
    </xdr:from>
    <xdr:to>
      <xdr:col>46</xdr:col>
      <xdr:colOff>190500</xdr:colOff>
      <xdr:row>101</xdr:row>
      <xdr:rowOff>180108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9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102</xdr:row>
      <xdr:rowOff>0</xdr:rowOff>
    </xdr:from>
    <xdr:to>
      <xdr:col>46</xdr:col>
      <xdr:colOff>190500</xdr:colOff>
      <xdr:row>103</xdr:row>
      <xdr:rowOff>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192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103</xdr:row>
      <xdr:rowOff>0</xdr:rowOff>
    </xdr:from>
    <xdr:to>
      <xdr:col>46</xdr:col>
      <xdr:colOff>190500</xdr:colOff>
      <xdr:row>104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39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104</xdr:row>
      <xdr:rowOff>0</xdr:rowOff>
    </xdr:from>
    <xdr:to>
      <xdr:col>46</xdr:col>
      <xdr:colOff>190500</xdr:colOff>
      <xdr:row>105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5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105</xdr:row>
      <xdr:rowOff>0</xdr:rowOff>
    </xdr:from>
    <xdr:to>
      <xdr:col>46</xdr:col>
      <xdr:colOff>190500</xdr:colOff>
      <xdr:row>106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92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106</xdr:row>
      <xdr:rowOff>0</xdr:rowOff>
    </xdr:from>
    <xdr:to>
      <xdr:col>46</xdr:col>
      <xdr:colOff>190500</xdr:colOff>
      <xdr:row>107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992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107</xdr:row>
      <xdr:rowOff>0</xdr:rowOff>
    </xdr:from>
    <xdr:to>
      <xdr:col>46</xdr:col>
      <xdr:colOff>190500</xdr:colOff>
      <xdr:row>108</xdr:row>
      <xdr:rowOff>1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9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109</xdr:row>
      <xdr:rowOff>0</xdr:rowOff>
    </xdr:from>
    <xdr:to>
      <xdr:col>46</xdr:col>
      <xdr:colOff>190500</xdr:colOff>
      <xdr:row>110</xdr:row>
      <xdr:rowOff>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592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110</xdr:row>
      <xdr:rowOff>0</xdr:rowOff>
    </xdr:from>
    <xdr:to>
      <xdr:col>46</xdr:col>
      <xdr:colOff>190500</xdr:colOff>
      <xdr:row>110</xdr:row>
      <xdr:rowOff>180108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79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111</xdr:row>
      <xdr:rowOff>0</xdr:rowOff>
    </xdr:from>
    <xdr:to>
      <xdr:col>46</xdr:col>
      <xdr:colOff>190500</xdr:colOff>
      <xdr:row>112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992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112</xdr:row>
      <xdr:rowOff>0</xdr:rowOff>
    </xdr:from>
    <xdr:to>
      <xdr:col>46</xdr:col>
      <xdr:colOff>190500</xdr:colOff>
      <xdr:row>113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9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114</xdr:row>
      <xdr:rowOff>0</xdr:rowOff>
    </xdr:from>
    <xdr:to>
      <xdr:col>46</xdr:col>
      <xdr:colOff>190500</xdr:colOff>
      <xdr:row>115</xdr:row>
      <xdr:rowOff>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593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115</xdr:row>
      <xdr:rowOff>0</xdr:rowOff>
    </xdr:from>
    <xdr:to>
      <xdr:col>46</xdr:col>
      <xdr:colOff>190500</xdr:colOff>
      <xdr:row>116</xdr:row>
      <xdr:rowOff>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93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116</xdr:row>
      <xdr:rowOff>0</xdr:rowOff>
    </xdr:from>
    <xdr:to>
      <xdr:col>46</xdr:col>
      <xdr:colOff>190500</xdr:colOff>
      <xdr:row>117</xdr:row>
      <xdr:rowOff>1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99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117</xdr:row>
      <xdr:rowOff>0</xdr:rowOff>
    </xdr:from>
    <xdr:to>
      <xdr:col>46</xdr:col>
      <xdr:colOff>190500</xdr:colOff>
      <xdr:row>118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19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118</xdr:row>
      <xdr:rowOff>0</xdr:rowOff>
    </xdr:from>
    <xdr:to>
      <xdr:col>46</xdr:col>
      <xdr:colOff>190500</xdr:colOff>
      <xdr:row>118</xdr:row>
      <xdr:rowOff>180108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93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119</xdr:row>
      <xdr:rowOff>0</xdr:rowOff>
    </xdr:from>
    <xdr:to>
      <xdr:col>46</xdr:col>
      <xdr:colOff>190500</xdr:colOff>
      <xdr:row>120</xdr:row>
      <xdr:rowOff>0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593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121</xdr:row>
      <xdr:rowOff>0</xdr:rowOff>
    </xdr:from>
    <xdr:to>
      <xdr:col>46</xdr:col>
      <xdr:colOff>190500</xdr:colOff>
      <xdr:row>122</xdr:row>
      <xdr:rowOff>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99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123</xdr:row>
      <xdr:rowOff>0</xdr:rowOff>
    </xdr:from>
    <xdr:to>
      <xdr:col>46</xdr:col>
      <xdr:colOff>190500</xdr:colOff>
      <xdr:row>124</xdr:row>
      <xdr:rowOff>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39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124</xdr:row>
      <xdr:rowOff>0</xdr:rowOff>
    </xdr:from>
    <xdr:to>
      <xdr:col>46</xdr:col>
      <xdr:colOff>190500</xdr:colOff>
      <xdr:row>125</xdr:row>
      <xdr:rowOff>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593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125</xdr:row>
      <xdr:rowOff>0</xdr:rowOff>
    </xdr:from>
    <xdr:to>
      <xdr:col>46</xdr:col>
      <xdr:colOff>190500</xdr:colOff>
      <xdr:row>126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793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126</xdr:row>
      <xdr:rowOff>0</xdr:rowOff>
    </xdr:from>
    <xdr:to>
      <xdr:col>46</xdr:col>
      <xdr:colOff>190500</xdr:colOff>
      <xdr:row>127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93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127</xdr:row>
      <xdr:rowOff>0</xdr:rowOff>
    </xdr:from>
    <xdr:to>
      <xdr:col>46</xdr:col>
      <xdr:colOff>190500</xdr:colOff>
      <xdr:row>128</xdr:row>
      <xdr:rowOff>2176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19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128</xdr:row>
      <xdr:rowOff>0</xdr:rowOff>
    </xdr:from>
    <xdr:to>
      <xdr:col>46</xdr:col>
      <xdr:colOff>190500</xdr:colOff>
      <xdr:row>129</xdr:row>
      <xdr:rowOff>0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129</xdr:row>
      <xdr:rowOff>0</xdr:rowOff>
    </xdr:from>
    <xdr:to>
      <xdr:col>46</xdr:col>
      <xdr:colOff>190500</xdr:colOff>
      <xdr:row>130</xdr:row>
      <xdr:rowOff>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59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130</xdr:row>
      <xdr:rowOff>0</xdr:rowOff>
    </xdr:from>
    <xdr:to>
      <xdr:col>46</xdr:col>
      <xdr:colOff>190500</xdr:colOff>
      <xdr:row>131</xdr:row>
      <xdr:rowOff>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79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132</xdr:row>
      <xdr:rowOff>0</xdr:rowOff>
    </xdr:from>
    <xdr:to>
      <xdr:col>46</xdr:col>
      <xdr:colOff>190500</xdr:colOff>
      <xdr:row>133</xdr:row>
      <xdr:rowOff>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19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133</xdr:row>
      <xdr:rowOff>0</xdr:rowOff>
    </xdr:from>
    <xdr:to>
      <xdr:col>46</xdr:col>
      <xdr:colOff>190500</xdr:colOff>
      <xdr:row>134</xdr:row>
      <xdr:rowOff>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9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134</xdr:row>
      <xdr:rowOff>0</xdr:rowOff>
    </xdr:from>
    <xdr:to>
      <xdr:col>46</xdr:col>
      <xdr:colOff>190500</xdr:colOff>
      <xdr:row>135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593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135</xdr:row>
      <xdr:rowOff>0</xdr:rowOff>
    </xdr:from>
    <xdr:to>
      <xdr:col>46</xdr:col>
      <xdr:colOff>190500</xdr:colOff>
      <xdr:row>135</xdr:row>
      <xdr:rowOff>180269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93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136</xdr:row>
      <xdr:rowOff>0</xdr:rowOff>
    </xdr:from>
    <xdr:to>
      <xdr:col>46</xdr:col>
      <xdr:colOff>190500</xdr:colOff>
      <xdr:row>137</xdr:row>
      <xdr:rowOff>0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99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138</xdr:row>
      <xdr:rowOff>0</xdr:rowOff>
    </xdr:from>
    <xdr:to>
      <xdr:col>46</xdr:col>
      <xdr:colOff>190500</xdr:colOff>
      <xdr:row>139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393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140</xdr:row>
      <xdr:rowOff>0</xdr:rowOff>
    </xdr:from>
    <xdr:to>
      <xdr:col>46</xdr:col>
      <xdr:colOff>190500</xdr:colOff>
      <xdr:row>141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79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141</xdr:row>
      <xdr:rowOff>0</xdr:rowOff>
    </xdr:from>
    <xdr:to>
      <xdr:col>46</xdr:col>
      <xdr:colOff>190500</xdr:colOff>
      <xdr:row>142</xdr:row>
      <xdr:rowOff>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141</xdr:row>
      <xdr:rowOff>0</xdr:rowOff>
    </xdr:from>
    <xdr:to>
      <xdr:col>46</xdr:col>
      <xdr:colOff>190500</xdr:colOff>
      <xdr:row>142</xdr:row>
      <xdr:rowOff>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144</xdr:row>
      <xdr:rowOff>0</xdr:rowOff>
    </xdr:from>
    <xdr:to>
      <xdr:col>46</xdr:col>
      <xdr:colOff>190500</xdr:colOff>
      <xdr:row>144</xdr:row>
      <xdr:rowOff>180108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144</xdr:row>
      <xdr:rowOff>0</xdr:rowOff>
    </xdr:from>
    <xdr:to>
      <xdr:col>46</xdr:col>
      <xdr:colOff>190500</xdr:colOff>
      <xdr:row>144</xdr:row>
      <xdr:rowOff>180108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145</xdr:row>
      <xdr:rowOff>0</xdr:rowOff>
    </xdr:from>
    <xdr:to>
      <xdr:col>46</xdr:col>
      <xdr:colOff>190500</xdr:colOff>
      <xdr:row>146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79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146</xdr:row>
      <xdr:rowOff>0</xdr:rowOff>
    </xdr:from>
    <xdr:to>
      <xdr:col>46</xdr:col>
      <xdr:colOff>190500</xdr:colOff>
      <xdr:row>147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993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147</xdr:row>
      <xdr:rowOff>0</xdr:rowOff>
    </xdr:from>
    <xdr:to>
      <xdr:col>46</xdr:col>
      <xdr:colOff>190500</xdr:colOff>
      <xdr:row>148</xdr:row>
      <xdr:rowOff>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193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151</xdr:row>
      <xdr:rowOff>0</xdr:rowOff>
    </xdr:from>
    <xdr:to>
      <xdr:col>46</xdr:col>
      <xdr:colOff>190500</xdr:colOff>
      <xdr:row>152</xdr:row>
      <xdr:rowOff>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151</xdr:row>
      <xdr:rowOff>0</xdr:rowOff>
    </xdr:from>
    <xdr:to>
      <xdr:col>46</xdr:col>
      <xdr:colOff>190500</xdr:colOff>
      <xdr:row>152</xdr:row>
      <xdr:rowOff>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152</xdr:row>
      <xdr:rowOff>0</xdr:rowOff>
    </xdr:from>
    <xdr:to>
      <xdr:col>46</xdr:col>
      <xdr:colOff>190500</xdr:colOff>
      <xdr:row>152</xdr:row>
      <xdr:rowOff>180108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19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153</xdr:row>
      <xdr:rowOff>0</xdr:rowOff>
    </xdr:from>
    <xdr:to>
      <xdr:col>46</xdr:col>
      <xdr:colOff>190500</xdr:colOff>
      <xdr:row>154</xdr:row>
      <xdr:rowOff>0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39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154</xdr:row>
      <xdr:rowOff>0</xdr:rowOff>
    </xdr:from>
    <xdr:to>
      <xdr:col>46</xdr:col>
      <xdr:colOff>190500</xdr:colOff>
      <xdr:row>155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94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155</xdr:row>
      <xdr:rowOff>0</xdr:rowOff>
    </xdr:from>
    <xdr:to>
      <xdr:col>46</xdr:col>
      <xdr:colOff>190500</xdr:colOff>
      <xdr:row>156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794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156</xdr:row>
      <xdr:rowOff>0</xdr:rowOff>
    </xdr:from>
    <xdr:to>
      <xdr:col>46</xdr:col>
      <xdr:colOff>190500</xdr:colOff>
      <xdr:row>157</xdr:row>
      <xdr:rowOff>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994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157</xdr:row>
      <xdr:rowOff>0</xdr:rowOff>
    </xdr:from>
    <xdr:to>
      <xdr:col>46</xdr:col>
      <xdr:colOff>190500</xdr:colOff>
      <xdr:row>158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94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158</xdr:row>
      <xdr:rowOff>0</xdr:rowOff>
    </xdr:from>
    <xdr:to>
      <xdr:col>46</xdr:col>
      <xdr:colOff>190500</xdr:colOff>
      <xdr:row>159</xdr:row>
      <xdr:rowOff>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9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46</xdr:col>
      <xdr:colOff>190500</xdr:colOff>
      <xdr:row>30</xdr:row>
      <xdr:rowOff>1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32</xdr:row>
      <xdr:rowOff>0</xdr:rowOff>
    </xdr:from>
    <xdr:to>
      <xdr:col>46</xdr:col>
      <xdr:colOff>190500</xdr:colOff>
      <xdr:row>32</xdr:row>
      <xdr:rowOff>190500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33</xdr:row>
      <xdr:rowOff>0</xdr:rowOff>
    </xdr:from>
    <xdr:to>
      <xdr:col>46</xdr:col>
      <xdr:colOff>190500</xdr:colOff>
      <xdr:row>33</xdr:row>
      <xdr:rowOff>190500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91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34</xdr:row>
      <xdr:rowOff>0</xdr:rowOff>
    </xdr:from>
    <xdr:to>
      <xdr:col>46</xdr:col>
      <xdr:colOff>190500</xdr:colOff>
      <xdr:row>35</xdr:row>
      <xdr:rowOff>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34</xdr:row>
      <xdr:rowOff>0</xdr:rowOff>
    </xdr:from>
    <xdr:to>
      <xdr:col>46</xdr:col>
      <xdr:colOff>190500</xdr:colOff>
      <xdr:row>35</xdr:row>
      <xdr:rowOff>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35</xdr:row>
      <xdr:rowOff>0</xdr:rowOff>
    </xdr:from>
    <xdr:to>
      <xdr:col>46</xdr:col>
      <xdr:colOff>190500</xdr:colOff>
      <xdr:row>36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9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48</xdr:row>
      <xdr:rowOff>180975</xdr:rowOff>
    </xdr:from>
    <xdr:to>
      <xdr:col>46</xdr:col>
      <xdr:colOff>190500</xdr:colOff>
      <xdr:row>49</xdr:row>
      <xdr:rowOff>171451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44</xdr:row>
      <xdr:rowOff>0</xdr:rowOff>
    </xdr:from>
    <xdr:to>
      <xdr:col>46</xdr:col>
      <xdr:colOff>190500</xdr:colOff>
      <xdr:row>45</xdr:row>
      <xdr:rowOff>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44</xdr:row>
      <xdr:rowOff>0</xdr:rowOff>
    </xdr:from>
    <xdr:to>
      <xdr:col>46</xdr:col>
      <xdr:colOff>190500</xdr:colOff>
      <xdr:row>45</xdr:row>
      <xdr:rowOff>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46</xdr:row>
      <xdr:rowOff>0</xdr:rowOff>
    </xdr:from>
    <xdr:to>
      <xdr:col>46</xdr:col>
      <xdr:colOff>190500</xdr:colOff>
      <xdr:row>47</xdr:row>
      <xdr:rowOff>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91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47</xdr:row>
      <xdr:rowOff>0</xdr:rowOff>
    </xdr:from>
    <xdr:to>
      <xdr:col>46</xdr:col>
      <xdr:colOff>190500</xdr:colOff>
      <xdr:row>48</xdr:row>
      <xdr:rowOff>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1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48</xdr:row>
      <xdr:rowOff>0</xdr:rowOff>
    </xdr:from>
    <xdr:to>
      <xdr:col>46</xdr:col>
      <xdr:colOff>190500</xdr:colOff>
      <xdr:row>49</xdr:row>
      <xdr:rowOff>1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9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49</xdr:row>
      <xdr:rowOff>0</xdr:rowOff>
    </xdr:from>
    <xdr:to>
      <xdr:col>46</xdr:col>
      <xdr:colOff>190500</xdr:colOff>
      <xdr:row>50</xdr:row>
      <xdr:rowOff>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91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50</xdr:row>
      <xdr:rowOff>0</xdr:rowOff>
    </xdr:from>
    <xdr:to>
      <xdr:col>46</xdr:col>
      <xdr:colOff>190500</xdr:colOff>
      <xdr:row>51</xdr:row>
      <xdr:rowOff>2176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9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51</xdr:row>
      <xdr:rowOff>0</xdr:rowOff>
    </xdr:from>
    <xdr:to>
      <xdr:col>46</xdr:col>
      <xdr:colOff>190500</xdr:colOff>
      <xdr:row>52</xdr:row>
      <xdr:rowOff>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91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0</xdr:colOff>
      <xdr:row>52</xdr:row>
      <xdr:rowOff>0</xdr:rowOff>
    </xdr:from>
    <xdr:to>
      <xdr:col>46</xdr:col>
      <xdr:colOff>190500</xdr:colOff>
      <xdr:row>53</xdr:row>
      <xdr:rowOff>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91500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256"/>
  <sheetViews>
    <sheetView showGridLines="0" tabSelected="1" zoomScale="75" zoomScaleNormal="75" workbookViewId="0">
      <selection activeCell="M6" sqref="M6:M18"/>
    </sheetView>
  </sheetViews>
  <sheetFormatPr defaultColWidth="8.85546875" defaultRowHeight="15" x14ac:dyDescent="0.25"/>
  <cols>
    <col min="1" max="1" width="0.85546875" style="8" customWidth="1"/>
    <col min="2" max="2" width="8.140625" style="14" customWidth="1"/>
    <col min="3" max="3" width="40" style="9" customWidth="1"/>
    <col min="4" max="4" width="9.42578125" style="10" customWidth="1"/>
    <col min="5" max="5" width="11.7109375" style="11" customWidth="1"/>
    <col min="6" max="6" width="59" style="9" customWidth="1"/>
    <col min="7" max="7" width="11.5703125" style="9" customWidth="1"/>
    <col min="8" max="8" width="20.5703125" style="9" customWidth="1"/>
    <col min="9" max="9" width="26" style="8" customWidth="1"/>
    <col min="10" max="10" width="21.85546875" style="8" customWidth="1"/>
    <col min="11" max="11" width="16.28515625" style="8" customWidth="1"/>
    <col min="12" max="12" width="14.7109375" style="8" customWidth="1"/>
    <col min="13" max="13" width="16.85546875" style="8" customWidth="1"/>
    <col min="14" max="14" width="18.85546875" style="8" customWidth="1"/>
    <col min="15" max="15" width="8.85546875" style="8"/>
    <col min="16" max="16" width="13.140625" style="8" customWidth="1"/>
    <col min="17" max="46" width="8.85546875" style="8"/>
    <col min="47" max="47" width="9.140625" style="13" customWidth="1"/>
    <col min="48" max="16384" width="8.85546875" style="8"/>
  </cols>
  <sheetData>
    <row r="2" spans="1:47" ht="18.75" x14ac:dyDescent="0.3">
      <c r="B2" s="5" t="s">
        <v>45</v>
      </c>
      <c r="N2" s="12" t="s">
        <v>44</v>
      </c>
    </row>
    <row r="3" spans="1:47" x14ac:dyDescent="0.25">
      <c r="M3" s="15"/>
    </row>
    <row r="4" spans="1:47" ht="24.6" customHeight="1" thickBot="1" x14ac:dyDescent="0.3">
      <c r="M4" s="4" t="s">
        <v>32</v>
      </c>
    </row>
    <row r="5" spans="1:47" ht="76.5" thickTop="1" thickBot="1" x14ac:dyDescent="0.3">
      <c r="A5" s="16"/>
      <c r="B5" s="7" t="s">
        <v>3</v>
      </c>
      <c r="C5" s="7" t="s">
        <v>0</v>
      </c>
      <c r="D5" s="7" t="s">
        <v>1</v>
      </c>
      <c r="E5" s="7" t="s">
        <v>29</v>
      </c>
      <c r="F5" s="7" t="s">
        <v>2</v>
      </c>
      <c r="G5" s="7" t="s">
        <v>24</v>
      </c>
      <c r="H5" s="7" t="s">
        <v>33</v>
      </c>
      <c r="I5" s="7" t="s">
        <v>30</v>
      </c>
      <c r="J5" s="7" t="s">
        <v>4</v>
      </c>
      <c r="K5" s="7" t="s">
        <v>36</v>
      </c>
      <c r="L5" s="1" t="s">
        <v>35</v>
      </c>
      <c r="M5" s="2" t="s">
        <v>37</v>
      </c>
      <c r="N5" s="3" t="s">
        <v>31</v>
      </c>
      <c r="AU5" s="17" t="s">
        <v>5</v>
      </c>
    </row>
    <row r="6" spans="1:47" ht="60.75" thickTop="1" x14ac:dyDescent="0.25">
      <c r="A6" s="100"/>
      <c r="B6" s="18">
        <v>1</v>
      </c>
      <c r="C6" s="56" t="s">
        <v>10</v>
      </c>
      <c r="D6" s="19">
        <v>250</v>
      </c>
      <c r="E6" s="20" t="s">
        <v>8</v>
      </c>
      <c r="F6" s="57" t="s">
        <v>54</v>
      </c>
      <c r="G6" s="104" t="s">
        <v>27</v>
      </c>
      <c r="H6" s="94"/>
      <c r="I6" s="97" t="s">
        <v>26</v>
      </c>
      <c r="J6" s="97" t="s">
        <v>9</v>
      </c>
      <c r="K6" s="82">
        <v>48000</v>
      </c>
      <c r="L6" s="90" t="str">
        <f>IF(SUM(N6:N8)&gt;0, IF(SUM(N6:N8)&gt;K6,"NEVYHOVUJE","OK")," ")</f>
        <v>OK</v>
      </c>
      <c r="M6" s="53">
        <v>6.19</v>
      </c>
      <c r="N6" s="21">
        <f t="shared" ref="N6:N18" si="0">D6*M6</f>
        <v>1547.5</v>
      </c>
      <c r="AU6" s="22" t="s">
        <v>6</v>
      </c>
    </row>
    <row r="7" spans="1:47" ht="60" x14ac:dyDescent="0.25">
      <c r="A7" s="100"/>
      <c r="B7" s="23">
        <v>2</v>
      </c>
      <c r="C7" s="58" t="s">
        <v>11</v>
      </c>
      <c r="D7" s="24">
        <v>250</v>
      </c>
      <c r="E7" s="25" t="s">
        <v>8</v>
      </c>
      <c r="F7" s="59" t="s">
        <v>57</v>
      </c>
      <c r="G7" s="104"/>
      <c r="H7" s="95"/>
      <c r="I7" s="85"/>
      <c r="J7" s="85"/>
      <c r="K7" s="82"/>
      <c r="L7" s="90"/>
      <c r="M7" s="53">
        <v>20.9</v>
      </c>
      <c r="N7" s="21">
        <f t="shared" si="0"/>
        <v>5225</v>
      </c>
      <c r="AU7" s="22" t="s">
        <v>7</v>
      </c>
    </row>
    <row r="8" spans="1:47" ht="60.75" thickBot="1" x14ac:dyDescent="0.3">
      <c r="A8" s="100"/>
      <c r="B8" s="26">
        <v>3</v>
      </c>
      <c r="C8" s="60" t="s">
        <v>12</v>
      </c>
      <c r="D8" s="27">
        <v>250</v>
      </c>
      <c r="E8" s="28" t="s">
        <v>8</v>
      </c>
      <c r="F8" s="61" t="s">
        <v>55</v>
      </c>
      <c r="G8" s="106"/>
      <c r="H8" s="96"/>
      <c r="I8" s="98"/>
      <c r="J8" s="98"/>
      <c r="K8" s="93"/>
      <c r="L8" s="92"/>
      <c r="M8" s="54">
        <v>64.599999999999994</v>
      </c>
      <c r="N8" s="29">
        <f t="shared" si="0"/>
        <v>16149.999999999998</v>
      </c>
      <c r="AU8" s="22"/>
    </row>
    <row r="9" spans="1:47" ht="45" x14ac:dyDescent="0.25">
      <c r="A9" s="100"/>
      <c r="B9" s="30">
        <v>4</v>
      </c>
      <c r="C9" s="62" t="s">
        <v>13</v>
      </c>
      <c r="D9" s="31">
        <v>150</v>
      </c>
      <c r="E9" s="32" t="s">
        <v>8</v>
      </c>
      <c r="F9" s="63" t="s">
        <v>23</v>
      </c>
      <c r="G9" s="103" t="s">
        <v>27</v>
      </c>
      <c r="H9" s="107" t="s">
        <v>34</v>
      </c>
      <c r="I9" s="84" t="s">
        <v>26</v>
      </c>
      <c r="J9" s="84" t="s">
        <v>9</v>
      </c>
      <c r="K9" s="81">
        <v>17000</v>
      </c>
      <c r="L9" s="90" t="str">
        <f>IF(SUM(N9:N11)&gt;0, IF(SUM(N9:N11)&gt;K9,"NEVYHOVUJE","OK")," ")</f>
        <v>OK</v>
      </c>
      <c r="M9" s="53">
        <v>17.3</v>
      </c>
      <c r="N9" s="21">
        <f t="shared" si="0"/>
        <v>2595</v>
      </c>
      <c r="AU9" s="22"/>
    </row>
    <row r="10" spans="1:47" ht="60" x14ac:dyDescent="0.25">
      <c r="A10" s="100"/>
      <c r="B10" s="23">
        <v>5</v>
      </c>
      <c r="C10" s="58" t="s">
        <v>11</v>
      </c>
      <c r="D10" s="24">
        <v>150</v>
      </c>
      <c r="E10" s="25" t="s">
        <v>8</v>
      </c>
      <c r="F10" s="59" t="s">
        <v>58</v>
      </c>
      <c r="G10" s="104"/>
      <c r="H10" s="97"/>
      <c r="I10" s="85"/>
      <c r="J10" s="85"/>
      <c r="K10" s="82"/>
      <c r="L10" s="90"/>
      <c r="M10" s="53">
        <v>25.5</v>
      </c>
      <c r="N10" s="21">
        <f t="shared" si="0"/>
        <v>3825</v>
      </c>
      <c r="AU10" s="22"/>
    </row>
    <row r="11" spans="1:47" ht="46.9" customHeight="1" thickBot="1" x14ac:dyDescent="0.3">
      <c r="A11" s="100"/>
      <c r="B11" s="26">
        <v>6</v>
      </c>
      <c r="C11" s="60" t="s">
        <v>14</v>
      </c>
      <c r="D11" s="27">
        <v>150</v>
      </c>
      <c r="E11" s="28" t="s">
        <v>8</v>
      </c>
      <c r="F11" s="61" t="s">
        <v>59</v>
      </c>
      <c r="G11" s="106"/>
      <c r="H11" s="108"/>
      <c r="I11" s="98"/>
      <c r="J11" s="98"/>
      <c r="K11" s="93"/>
      <c r="L11" s="92"/>
      <c r="M11" s="54">
        <v>30.9</v>
      </c>
      <c r="N11" s="29">
        <f t="shared" si="0"/>
        <v>4635</v>
      </c>
      <c r="AU11" s="22"/>
    </row>
    <row r="12" spans="1:47" ht="90" x14ac:dyDescent="0.25">
      <c r="A12" s="100"/>
      <c r="B12" s="30">
        <v>7</v>
      </c>
      <c r="C12" s="62" t="s">
        <v>15</v>
      </c>
      <c r="D12" s="31">
        <v>100</v>
      </c>
      <c r="E12" s="32" t="s">
        <v>8</v>
      </c>
      <c r="F12" s="63" t="s">
        <v>51</v>
      </c>
      <c r="G12" s="103" t="s">
        <v>27</v>
      </c>
      <c r="H12" s="101"/>
      <c r="I12" s="84" t="s">
        <v>26</v>
      </c>
      <c r="J12" s="84" t="s">
        <v>9</v>
      </c>
      <c r="K12" s="81">
        <v>35000</v>
      </c>
      <c r="L12" s="90" t="str">
        <f>IF(SUM(N12:N15)&gt;0, IF(SUM(N12:N15)&gt;K12,"NEVYHOVUJE","OK")," ")</f>
        <v>OK</v>
      </c>
      <c r="M12" s="53">
        <v>94.9</v>
      </c>
      <c r="N12" s="21">
        <f t="shared" si="0"/>
        <v>9490</v>
      </c>
      <c r="AU12" s="22"/>
    </row>
    <row r="13" spans="1:47" ht="70.150000000000006" customHeight="1" x14ac:dyDescent="0.25">
      <c r="A13" s="100"/>
      <c r="B13" s="23">
        <v>8</v>
      </c>
      <c r="C13" s="58" t="s">
        <v>16</v>
      </c>
      <c r="D13" s="24">
        <v>100</v>
      </c>
      <c r="E13" s="25" t="s">
        <v>8</v>
      </c>
      <c r="F13" s="66" t="s">
        <v>46</v>
      </c>
      <c r="G13" s="104"/>
      <c r="H13" s="95"/>
      <c r="I13" s="85"/>
      <c r="J13" s="85"/>
      <c r="K13" s="82"/>
      <c r="L13" s="90"/>
      <c r="M13" s="53">
        <v>95.2</v>
      </c>
      <c r="N13" s="21">
        <f t="shared" si="0"/>
        <v>9520</v>
      </c>
      <c r="AU13" s="22"/>
    </row>
    <row r="14" spans="1:47" ht="75" x14ac:dyDescent="0.25">
      <c r="A14" s="100"/>
      <c r="B14" s="23">
        <v>9</v>
      </c>
      <c r="C14" s="58" t="s">
        <v>17</v>
      </c>
      <c r="D14" s="24">
        <v>100</v>
      </c>
      <c r="E14" s="25" t="s">
        <v>8</v>
      </c>
      <c r="F14" s="59" t="s">
        <v>21</v>
      </c>
      <c r="G14" s="104"/>
      <c r="H14" s="95"/>
      <c r="I14" s="85"/>
      <c r="J14" s="85"/>
      <c r="K14" s="82"/>
      <c r="L14" s="90"/>
      <c r="M14" s="53">
        <v>103</v>
      </c>
      <c r="N14" s="21">
        <f t="shared" si="0"/>
        <v>10300</v>
      </c>
      <c r="AU14" s="22"/>
    </row>
    <row r="15" spans="1:47" ht="60.75" thickBot="1" x14ac:dyDescent="0.3">
      <c r="A15" s="100"/>
      <c r="B15" s="26">
        <v>10</v>
      </c>
      <c r="C15" s="60" t="s">
        <v>18</v>
      </c>
      <c r="D15" s="27">
        <v>500</v>
      </c>
      <c r="E15" s="28" t="s">
        <v>8</v>
      </c>
      <c r="F15" s="61" t="s">
        <v>22</v>
      </c>
      <c r="G15" s="106"/>
      <c r="H15" s="96"/>
      <c r="I15" s="98"/>
      <c r="J15" s="98"/>
      <c r="K15" s="93"/>
      <c r="L15" s="92"/>
      <c r="M15" s="54">
        <v>5.59</v>
      </c>
      <c r="N15" s="29">
        <f t="shared" si="0"/>
        <v>2795</v>
      </c>
      <c r="AU15" s="22"/>
    </row>
    <row r="16" spans="1:47" ht="90" x14ac:dyDescent="0.25">
      <c r="A16" s="100"/>
      <c r="B16" s="30">
        <v>11</v>
      </c>
      <c r="C16" s="62" t="s">
        <v>15</v>
      </c>
      <c r="D16" s="31">
        <v>300</v>
      </c>
      <c r="E16" s="32" t="s">
        <v>8</v>
      </c>
      <c r="F16" s="63" t="s">
        <v>52</v>
      </c>
      <c r="G16" s="103" t="s">
        <v>27</v>
      </c>
      <c r="H16" s="101"/>
      <c r="I16" s="84" t="s">
        <v>25</v>
      </c>
      <c r="J16" s="87" t="s">
        <v>28</v>
      </c>
      <c r="K16" s="81">
        <v>85000</v>
      </c>
      <c r="L16" s="90" t="str">
        <f>IF(SUM(N16:N18)&gt;0, IF(SUM(N16:N18)&gt;K16,"NEVYHOVUJE","OK")," ")</f>
        <v>OK</v>
      </c>
      <c r="M16" s="53">
        <v>89.4</v>
      </c>
      <c r="N16" s="21">
        <f t="shared" si="0"/>
        <v>26820</v>
      </c>
      <c r="AU16" s="22"/>
    </row>
    <row r="17" spans="1:47" ht="60" x14ac:dyDescent="0.25">
      <c r="A17" s="100"/>
      <c r="B17" s="23">
        <v>12</v>
      </c>
      <c r="C17" s="58" t="s">
        <v>19</v>
      </c>
      <c r="D17" s="24">
        <v>300</v>
      </c>
      <c r="E17" s="25" t="s">
        <v>8</v>
      </c>
      <c r="F17" s="59" t="s">
        <v>56</v>
      </c>
      <c r="G17" s="104"/>
      <c r="H17" s="95"/>
      <c r="I17" s="85"/>
      <c r="J17" s="88"/>
      <c r="K17" s="82"/>
      <c r="L17" s="90"/>
      <c r="M17" s="53">
        <v>43.1</v>
      </c>
      <c r="N17" s="21">
        <f t="shared" si="0"/>
        <v>12930</v>
      </c>
      <c r="AU17" s="22"/>
    </row>
    <row r="18" spans="1:47" ht="60.75" thickBot="1" x14ac:dyDescent="0.3">
      <c r="A18" s="100"/>
      <c r="B18" s="33">
        <v>13</v>
      </c>
      <c r="C18" s="64" t="s">
        <v>20</v>
      </c>
      <c r="D18" s="34">
        <v>300</v>
      </c>
      <c r="E18" s="35" t="s">
        <v>8</v>
      </c>
      <c r="F18" s="65" t="s">
        <v>53</v>
      </c>
      <c r="G18" s="105"/>
      <c r="H18" s="102"/>
      <c r="I18" s="86"/>
      <c r="J18" s="89"/>
      <c r="K18" s="83"/>
      <c r="L18" s="91"/>
      <c r="M18" s="55">
        <v>76.3</v>
      </c>
      <c r="N18" s="36">
        <f t="shared" si="0"/>
        <v>22890</v>
      </c>
      <c r="AU18" s="22"/>
    </row>
    <row r="19" spans="1:47" ht="30.6" customHeight="1" thickTop="1" thickBot="1" x14ac:dyDescent="0.3">
      <c r="A19" s="37"/>
      <c r="B19" s="109" t="s">
        <v>38</v>
      </c>
      <c r="C19" s="110"/>
      <c r="D19" s="110"/>
      <c r="E19" s="110"/>
      <c r="F19" s="110"/>
      <c r="G19" s="110"/>
      <c r="H19" s="110"/>
      <c r="I19" s="110"/>
      <c r="J19" s="111"/>
      <c r="K19" s="78">
        <f>SUM(N6:N18)</f>
        <v>128722.5</v>
      </c>
      <c r="L19" s="79"/>
      <c r="M19" s="79"/>
      <c r="N19" s="80"/>
      <c r="AU19" s="22"/>
    </row>
    <row r="20" spans="1:47" ht="16.5" thickTop="1" thickBot="1" x14ac:dyDescent="0.3">
      <c r="A20" s="37"/>
      <c r="B20" s="38"/>
      <c r="D20" s="39"/>
      <c r="E20" s="40"/>
      <c r="F20" s="41"/>
      <c r="G20" s="41"/>
      <c r="H20" s="41"/>
      <c r="I20" s="42"/>
      <c r="J20" s="42"/>
      <c r="K20" s="43"/>
      <c r="L20" s="43"/>
      <c r="AU20" s="22"/>
    </row>
    <row r="21" spans="1:47" ht="24" customHeight="1" x14ac:dyDescent="0.25">
      <c r="B21" s="44" t="s">
        <v>42</v>
      </c>
      <c r="C21" s="45"/>
      <c r="D21" s="45"/>
      <c r="E21" s="45"/>
      <c r="F21" s="45"/>
      <c r="G21" s="45"/>
      <c r="H21" s="45"/>
      <c r="I21" s="46"/>
      <c r="J21" s="112" t="s">
        <v>39</v>
      </c>
      <c r="K21" s="68" t="s">
        <v>40</v>
      </c>
      <c r="L21" s="71" t="s">
        <v>41</v>
      </c>
      <c r="M21" s="74" t="s">
        <v>38</v>
      </c>
      <c r="AU21" s="22"/>
    </row>
    <row r="22" spans="1:47" ht="25.9" customHeight="1" x14ac:dyDescent="0.25">
      <c r="B22" s="77" t="s">
        <v>43</v>
      </c>
      <c r="C22" s="77"/>
      <c r="D22" s="77"/>
      <c r="E22" s="77"/>
      <c r="F22" s="77"/>
      <c r="G22" s="77"/>
      <c r="H22" s="77"/>
      <c r="I22" s="46"/>
      <c r="J22" s="113"/>
      <c r="K22" s="69"/>
      <c r="L22" s="72"/>
      <c r="M22" s="75"/>
      <c r="AU22" s="22"/>
    </row>
    <row r="23" spans="1:47" ht="25.9" customHeight="1" thickBot="1" x14ac:dyDescent="0.3">
      <c r="B23" s="77"/>
      <c r="C23" s="77"/>
      <c r="D23" s="77"/>
      <c r="E23" s="77"/>
      <c r="F23" s="77"/>
      <c r="G23" s="77"/>
      <c r="H23" s="77"/>
      <c r="I23" s="46"/>
      <c r="J23" s="114"/>
      <c r="K23" s="70"/>
      <c r="L23" s="73"/>
      <c r="M23" s="76"/>
      <c r="AU23" s="22"/>
    </row>
    <row r="24" spans="1:47" ht="25.9" customHeight="1" thickTop="1" thickBot="1" x14ac:dyDescent="0.3">
      <c r="B24" s="77"/>
      <c r="C24" s="77"/>
      <c r="D24" s="77"/>
      <c r="E24" s="77"/>
      <c r="F24" s="77"/>
      <c r="G24" s="77"/>
      <c r="H24" s="77"/>
      <c r="I24" s="46"/>
      <c r="J24" s="47">
        <v>166500</v>
      </c>
      <c r="K24" s="48">
        <v>185000</v>
      </c>
      <c r="L24" s="6" t="str">
        <f>IF(M24&lt;&gt;0, IF(M24&gt;K24,"NEVYHOVUJE","OK")," ")</f>
        <v>OK</v>
      </c>
      <c r="M24" s="49">
        <f>K19</f>
        <v>128722.5</v>
      </c>
      <c r="AU24" s="22"/>
    </row>
    <row r="25" spans="1:47" ht="25.9" customHeight="1" x14ac:dyDescent="0.25">
      <c r="B25" s="77"/>
      <c r="C25" s="77"/>
      <c r="D25" s="77"/>
      <c r="E25" s="77"/>
      <c r="F25" s="77"/>
      <c r="G25" s="77"/>
      <c r="H25" s="77"/>
      <c r="I25" s="43"/>
      <c r="J25" s="43"/>
      <c r="K25" s="43"/>
      <c r="L25" s="43"/>
      <c r="AU25" s="22"/>
    </row>
    <row r="26" spans="1:47" x14ac:dyDescent="0.25">
      <c r="B26" s="67" t="s">
        <v>47</v>
      </c>
      <c r="C26" s="41"/>
      <c r="D26" s="50"/>
      <c r="E26" s="50"/>
      <c r="F26" s="41"/>
      <c r="G26" s="41"/>
      <c r="H26" s="41"/>
      <c r="I26" s="43"/>
      <c r="J26" s="43"/>
      <c r="K26" s="43"/>
      <c r="L26" s="43"/>
      <c r="AU26" s="22"/>
    </row>
    <row r="27" spans="1:47" x14ac:dyDescent="0.25">
      <c r="B27" s="99" t="s">
        <v>48</v>
      </c>
      <c r="C27" s="99"/>
      <c r="D27" s="99"/>
      <c r="E27" s="99"/>
      <c r="F27" s="99"/>
      <c r="G27" s="99"/>
      <c r="H27" s="99"/>
      <c r="I27" s="43"/>
      <c r="J27" s="43"/>
      <c r="K27" s="43"/>
      <c r="L27" s="43"/>
      <c r="AU27" s="22"/>
    </row>
    <row r="28" spans="1:47" x14ac:dyDescent="0.25">
      <c r="B28" s="99"/>
      <c r="C28" s="99"/>
      <c r="D28" s="99"/>
      <c r="E28" s="99"/>
      <c r="F28" s="99"/>
      <c r="G28" s="99"/>
      <c r="H28" s="99"/>
      <c r="I28" s="43"/>
      <c r="J28" s="43"/>
      <c r="K28" s="43"/>
      <c r="L28" s="43"/>
      <c r="AU28" s="22"/>
    </row>
    <row r="29" spans="1:47" x14ac:dyDescent="0.25">
      <c r="B29" s="38"/>
      <c r="C29" s="41"/>
      <c r="D29" s="50"/>
      <c r="E29" s="50"/>
      <c r="F29" s="41"/>
      <c r="G29" s="41"/>
      <c r="H29" s="41"/>
      <c r="I29" s="43"/>
      <c r="J29" s="43"/>
      <c r="K29" s="43"/>
      <c r="L29" s="43"/>
      <c r="AU29" s="22"/>
    </row>
    <row r="30" spans="1:47" x14ac:dyDescent="0.25">
      <c r="B30" s="67" t="s">
        <v>49</v>
      </c>
      <c r="C30" s="41"/>
      <c r="D30" s="50"/>
      <c r="E30" s="50"/>
      <c r="F30" s="41"/>
      <c r="G30" s="41"/>
      <c r="H30" s="41"/>
      <c r="I30" s="43"/>
      <c r="J30" s="43"/>
      <c r="K30" s="43"/>
      <c r="L30" s="43"/>
      <c r="AU30" s="22"/>
    </row>
    <row r="31" spans="1:47" x14ac:dyDescent="0.25">
      <c r="B31" s="99" t="s">
        <v>50</v>
      </c>
      <c r="C31" s="99"/>
      <c r="D31" s="99"/>
      <c r="E31" s="99"/>
      <c r="F31" s="99"/>
      <c r="G31" s="99"/>
      <c r="H31" s="99"/>
      <c r="AU31" s="22"/>
    </row>
    <row r="32" spans="1:47" x14ac:dyDescent="0.25">
      <c r="B32" s="99"/>
      <c r="C32" s="99"/>
      <c r="D32" s="99"/>
      <c r="E32" s="99"/>
      <c r="F32" s="99"/>
      <c r="G32" s="99"/>
      <c r="H32" s="99"/>
      <c r="AU32" s="22"/>
    </row>
    <row r="33" spans="4:47" ht="15.75" x14ac:dyDescent="0.25">
      <c r="D33" s="51"/>
      <c r="E33" s="50"/>
      <c r="AU33" s="22"/>
    </row>
    <row r="34" spans="4:47" ht="15.75" x14ac:dyDescent="0.25">
      <c r="D34" s="51"/>
      <c r="E34" s="50"/>
      <c r="AU34" s="22"/>
    </row>
    <row r="35" spans="4:47" x14ac:dyDescent="0.25">
      <c r="E35" s="50"/>
      <c r="AU35" s="22"/>
    </row>
    <row r="36" spans="4:47" x14ac:dyDescent="0.25">
      <c r="E36" s="50"/>
      <c r="AU36" s="22"/>
    </row>
    <row r="37" spans="4:47" x14ac:dyDescent="0.25">
      <c r="E37" s="50"/>
      <c r="AU37" s="22"/>
    </row>
    <row r="38" spans="4:47" x14ac:dyDescent="0.25">
      <c r="E38" s="50"/>
      <c r="AU38" s="22"/>
    </row>
    <row r="39" spans="4:47" x14ac:dyDescent="0.25">
      <c r="E39" s="50"/>
      <c r="AU39" s="22"/>
    </row>
    <row r="40" spans="4:47" x14ac:dyDescent="0.25">
      <c r="AU40" s="22"/>
    </row>
    <row r="41" spans="4:47" x14ac:dyDescent="0.25">
      <c r="E41" s="50"/>
      <c r="AU41" s="22"/>
    </row>
    <row r="42" spans="4:47" x14ac:dyDescent="0.25">
      <c r="E42" s="50"/>
      <c r="AU42" s="22"/>
    </row>
    <row r="43" spans="4:47" x14ac:dyDescent="0.25">
      <c r="E43" s="50"/>
      <c r="AU43" s="22"/>
    </row>
    <row r="44" spans="4:47" x14ac:dyDescent="0.25">
      <c r="E44" s="50"/>
      <c r="AU44" s="22"/>
    </row>
    <row r="45" spans="4:47" x14ac:dyDescent="0.25">
      <c r="E45" s="50"/>
      <c r="AU45" s="22"/>
    </row>
    <row r="46" spans="4:47" x14ac:dyDescent="0.25">
      <c r="E46" s="50"/>
      <c r="AU46" s="22"/>
    </row>
    <row r="47" spans="4:47" x14ac:dyDescent="0.25">
      <c r="AU47" s="22"/>
    </row>
    <row r="48" spans="4:47" x14ac:dyDescent="0.25">
      <c r="AU48" s="22"/>
    </row>
    <row r="49" spans="47:47" x14ac:dyDescent="0.25">
      <c r="AU49" s="22"/>
    </row>
    <row r="50" spans="47:47" x14ac:dyDescent="0.25">
      <c r="AU50" s="22"/>
    </row>
    <row r="51" spans="47:47" x14ac:dyDescent="0.25">
      <c r="AU51" s="22"/>
    </row>
    <row r="52" spans="47:47" x14ac:dyDescent="0.25">
      <c r="AU52" s="22"/>
    </row>
    <row r="53" spans="47:47" x14ac:dyDescent="0.25">
      <c r="AU53" s="22"/>
    </row>
    <row r="54" spans="47:47" x14ac:dyDescent="0.25">
      <c r="AU54" s="22"/>
    </row>
    <row r="55" spans="47:47" x14ac:dyDescent="0.25">
      <c r="AU55" s="22"/>
    </row>
    <row r="56" spans="47:47" x14ac:dyDescent="0.25">
      <c r="AU56" s="22"/>
    </row>
    <row r="57" spans="47:47" x14ac:dyDescent="0.25">
      <c r="AU57" s="22"/>
    </row>
    <row r="58" spans="47:47" x14ac:dyDescent="0.25">
      <c r="AU58" s="22"/>
    </row>
    <row r="59" spans="47:47" x14ac:dyDescent="0.25">
      <c r="AU59" s="22"/>
    </row>
    <row r="60" spans="47:47" x14ac:dyDescent="0.25">
      <c r="AU60" s="22"/>
    </row>
    <row r="61" spans="47:47" x14ac:dyDescent="0.25">
      <c r="AU61" s="22"/>
    </row>
    <row r="62" spans="47:47" x14ac:dyDescent="0.25">
      <c r="AU62" s="22"/>
    </row>
    <row r="63" spans="47:47" x14ac:dyDescent="0.25">
      <c r="AU63" s="22"/>
    </row>
    <row r="64" spans="47:47" x14ac:dyDescent="0.25">
      <c r="AU64" s="22"/>
    </row>
    <row r="65" spans="47:47" x14ac:dyDescent="0.25">
      <c r="AU65" s="22"/>
    </row>
    <row r="66" spans="47:47" x14ac:dyDescent="0.25">
      <c r="AU66" s="22"/>
    </row>
    <row r="67" spans="47:47" x14ac:dyDescent="0.25">
      <c r="AU67" s="22"/>
    </row>
    <row r="68" spans="47:47" x14ac:dyDescent="0.25">
      <c r="AU68" s="22"/>
    </row>
    <row r="69" spans="47:47" x14ac:dyDescent="0.25">
      <c r="AU69" s="22"/>
    </row>
    <row r="70" spans="47:47" x14ac:dyDescent="0.25">
      <c r="AU70" s="22"/>
    </row>
    <row r="71" spans="47:47" x14ac:dyDescent="0.25">
      <c r="AU71" s="22"/>
    </row>
    <row r="72" spans="47:47" x14ac:dyDescent="0.25">
      <c r="AU72" s="22"/>
    </row>
    <row r="73" spans="47:47" x14ac:dyDescent="0.25">
      <c r="AU73" s="22"/>
    </row>
    <row r="74" spans="47:47" x14ac:dyDescent="0.25">
      <c r="AU74" s="22"/>
    </row>
    <row r="75" spans="47:47" x14ac:dyDescent="0.25">
      <c r="AU75" s="22"/>
    </row>
    <row r="76" spans="47:47" x14ac:dyDescent="0.25">
      <c r="AU76" s="22"/>
    </row>
    <row r="77" spans="47:47" x14ac:dyDescent="0.25">
      <c r="AU77" s="22"/>
    </row>
    <row r="78" spans="47:47" x14ac:dyDescent="0.25">
      <c r="AU78" s="22"/>
    </row>
    <row r="79" spans="47:47" x14ac:dyDescent="0.25">
      <c r="AU79" s="22"/>
    </row>
    <row r="80" spans="47:47" x14ac:dyDescent="0.25">
      <c r="AU80" s="22"/>
    </row>
    <row r="81" spans="47:47" x14ac:dyDescent="0.25">
      <c r="AU81" s="22"/>
    </row>
    <row r="82" spans="47:47" x14ac:dyDescent="0.25">
      <c r="AU82" s="22"/>
    </row>
    <row r="83" spans="47:47" x14ac:dyDescent="0.25">
      <c r="AU83" s="22"/>
    </row>
    <row r="84" spans="47:47" x14ac:dyDescent="0.25">
      <c r="AU84" s="22"/>
    </row>
    <row r="85" spans="47:47" x14ac:dyDescent="0.25">
      <c r="AU85" s="22"/>
    </row>
    <row r="86" spans="47:47" x14ac:dyDescent="0.25">
      <c r="AU86" s="22"/>
    </row>
    <row r="87" spans="47:47" x14ac:dyDescent="0.25">
      <c r="AU87" s="22"/>
    </row>
    <row r="88" spans="47:47" x14ac:dyDescent="0.25">
      <c r="AU88" s="22"/>
    </row>
    <row r="89" spans="47:47" x14ac:dyDescent="0.25">
      <c r="AU89" s="22"/>
    </row>
    <row r="90" spans="47:47" x14ac:dyDescent="0.25">
      <c r="AU90" s="22"/>
    </row>
    <row r="91" spans="47:47" x14ac:dyDescent="0.25">
      <c r="AU91" s="22"/>
    </row>
    <row r="92" spans="47:47" x14ac:dyDescent="0.25">
      <c r="AU92" s="22"/>
    </row>
    <row r="93" spans="47:47" x14ac:dyDescent="0.25">
      <c r="AU93" s="22"/>
    </row>
    <row r="94" spans="47:47" x14ac:dyDescent="0.25">
      <c r="AU94" s="22"/>
    </row>
    <row r="95" spans="47:47" x14ac:dyDescent="0.25">
      <c r="AU95" s="22"/>
    </row>
    <row r="96" spans="47:47" x14ac:dyDescent="0.25">
      <c r="AU96" s="22"/>
    </row>
    <row r="97" spans="47:47" x14ac:dyDescent="0.25">
      <c r="AU97" s="22"/>
    </row>
    <row r="98" spans="47:47" x14ac:dyDescent="0.25">
      <c r="AU98" s="22"/>
    </row>
    <row r="99" spans="47:47" x14ac:dyDescent="0.25">
      <c r="AU99" s="22"/>
    </row>
    <row r="100" spans="47:47" x14ac:dyDescent="0.25">
      <c r="AU100" s="22"/>
    </row>
    <row r="101" spans="47:47" x14ac:dyDescent="0.25">
      <c r="AU101" s="22"/>
    </row>
    <row r="102" spans="47:47" x14ac:dyDescent="0.25">
      <c r="AU102" s="22"/>
    </row>
    <row r="103" spans="47:47" x14ac:dyDescent="0.25">
      <c r="AU103" s="22"/>
    </row>
    <row r="104" spans="47:47" x14ac:dyDescent="0.25">
      <c r="AU104" s="22"/>
    </row>
    <row r="105" spans="47:47" x14ac:dyDescent="0.25">
      <c r="AU105" s="22"/>
    </row>
    <row r="106" spans="47:47" x14ac:dyDescent="0.25">
      <c r="AU106" s="22"/>
    </row>
    <row r="107" spans="47:47" x14ac:dyDescent="0.25">
      <c r="AU107" s="22"/>
    </row>
    <row r="108" spans="47:47" x14ac:dyDescent="0.25">
      <c r="AU108" s="22"/>
    </row>
    <row r="109" spans="47:47" x14ac:dyDescent="0.25">
      <c r="AU109" s="22"/>
    </row>
    <row r="110" spans="47:47" x14ac:dyDescent="0.25">
      <c r="AU110" s="22"/>
    </row>
    <row r="111" spans="47:47" x14ac:dyDescent="0.25">
      <c r="AU111" s="22"/>
    </row>
    <row r="112" spans="47:47" x14ac:dyDescent="0.25">
      <c r="AU112" s="22"/>
    </row>
    <row r="113" spans="47:47" x14ac:dyDescent="0.25">
      <c r="AU113" s="22"/>
    </row>
    <row r="114" spans="47:47" x14ac:dyDescent="0.25">
      <c r="AU114" s="22"/>
    </row>
    <row r="115" spans="47:47" x14ac:dyDescent="0.25">
      <c r="AU115" s="22"/>
    </row>
    <row r="116" spans="47:47" x14ac:dyDescent="0.25">
      <c r="AU116" s="22"/>
    </row>
    <row r="117" spans="47:47" x14ac:dyDescent="0.25">
      <c r="AU117" s="22"/>
    </row>
    <row r="118" spans="47:47" x14ac:dyDescent="0.25">
      <c r="AU118" s="22"/>
    </row>
    <row r="119" spans="47:47" x14ac:dyDescent="0.25">
      <c r="AU119" s="22"/>
    </row>
    <row r="120" spans="47:47" x14ac:dyDescent="0.25">
      <c r="AU120" s="22"/>
    </row>
    <row r="121" spans="47:47" x14ac:dyDescent="0.25">
      <c r="AU121" s="22"/>
    </row>
    <row r="122" spans="47:47" x14ac:dyDescent="0.25">
      <c r="AU122" s="22"/>
    </row>
    <row r="123" spans="47:47" x14ac:dyDescent="0.25">
      <c r="AU123" s="22"/>
    </row>
    <row r="124" spans="47:47" x14ac:dyDescent="0.25">
      <c r="AU124" s="22"/>
    </row>
    <row r="125" spans="47:47" x14ac:dyDescent="0.25">
      <c r="AU125" s="22"/>
    </row>
    <row r="126" spans="47:47" x14ac:dyDescent="0.25">
      <c r="AU126" s="22"/>
    </row>
    <row r="127" spans="47:47" x14ac:dyDescent="0.25">
      <c r="AU127" s="22"/>
    </row>
    <row r="128" spans="47:47" x14ac:dyDescent="0.25">
      <c r="AU128" s="22"/>
    </row>
    <row r="129" spans="47:47" x14ac:dyDescent="0.25">
      <c r="AU129" s="22"/>
    </row>
    <row r="130" spans="47:47" x14ac:dyDescent="0.25">
      <c r="AU130" s="22"/>
    </row>
    <row r="131" spans="47:47" x14ac:dyDescent="0.25">
      <c r="AU131" s="22"/>
    </row>
    <row r="132" spans="47:47" x14ac:dyDescent="0.25">
      <c r="AU132" s="22"/>
    </row>
    <row r="133" spans="47:47" x14ac:dyDescent="0.25">
      <c r="AU133" s="22"/>
    </row>
    <row r="134" spans="47:47" x14ac:dyDescent="0.25">
      <c r="AU134" s="22"/>
    </row>
    <row r="135" spans="47:47" x14ac:dyDescent="0.25">
      <c r="AU135" s="22"/>
    </row>
    <row r="136" spans="47:47" x14ac:dyDescent="0.25">
      <c r="AU136" s="22"/>
    </row>
    <row r="137" spans="47:47" x14ac:dyDescent="0.25">
      <c r="AU137" s="22"/>
    </row>
    <row r="138" spans="47:47" x14ac:dyDescent="0.25">
      <c r="AU138" s="22"/>
    </row>
    <row r="139" spans="47:47" x14ac:dyDescent="0.25">
      <c r="AU139" s="22"/>
    </row>
    <row r="140" spans="47:47" x14ac:dyDescent="0.25">
      <c r="AU140" s="22"/>
    </row>
    <row r="141" spans="47:47" x14ac:dyDescent="0.25">
      <c r="AU141" s="22"/>
    </row>
    <row r="142" spans="47:47" x14ac:dyDescent="0.25">
      <c r="AU142" s="22"/>
    </row>
    <row r="143" spans="47:47" x14ac:dyDescent="0.25">
      <c r="AU143" s="22"/>
    </row>
    <row r="144" spans="47:47" x14ac:dyDescent="0.25">
      <c r="AU144" s="22"/>
    </row>
    <row r="145" spans="47:47" x14ac:dyDescent="0.25">
      <c r="AU145" s="22"/>
    </row>
    <row r="146" spans="47:47" x14ac:dyDescent="0.25">
      <c r="AU146" s="22"/>
    </row>
    <row r="147" spans="47:47" x14ac:dyDescent="0.25">
      <c r="AU147" s="22"/>
    </row>
    <row r="148" spans="47:47" x14ac:dyDescent="0.25">
      <c r="AU148" s="22"/>
    </row>
    <row r="149" spans="47:47" x14ac:dyDescent="0.25">
      <c r="AU149" s="22"/>
    </row>
    <row r="150" spans="47:47" x14ac:dyDescent="0.25">
      <c r="AU150" s="22"/>
    </row>
    <row r="151" spans="47:47" x14ac:dyDescent="0.25">
      <c r="AU151" s="22"/>
    </row>
    <row r="152" spans="47:47" x14ac:dyDescent="0.25">
      <c r="AU152" s="22"/>
    </row>
    <row r="153" spans="47:47" x14ac:dyDescent="0.25">
      <c r="AU153" s="22"/>
    </row>
    <row r="154" spans="47:47" x14ac:dyDescent="0.25">
      <c r="AU154" s="22"/>
    </row>
    <row r="155" spans="47:47" x14ac:dyDescent="0.25">
      <c r="AU155" s="22"/>
    </row>
    <row r="156" spans="47:47" x14ac:dyDescent="0.25">
      <c r="AU156" s="22"/>
    </row>
    <row r="157" spans="47:47" x14ac:dyDescent="0.25">
      <c r="AU157" s="22"/>
    </row>
    <row r="158" spans="47:47" x14ac:dyDescent="0.25">
      <c r="AU158" s="22"/>
    </row>
    <row r="159" spans="47:47" x14ac:dyDescent="0.25">
      <c r="AU159" s="22"/>
    </row>
    <row r="160" spans="47:47" x14ac:dyDescent="0.25">
      <c r="AU160" s="22"/>
    </row>
    <row r="161" spans="47:47" x14ac:dyDescent="0.25">
      <c r="AU161" s="22"/>
    </row>
    <row r="162" spans="47:47" x14ac:dyDescent="0.25">
      <c r="AU162" s="22"/>
    </row>
    <row r="163" spans="47:47" x14ac:dyDescent="0.25">
      <c r="AU163" s="22"/>
    </row>
    <row r="164" spans="47:47" x14ac:dyDescent="0.25">
      <c r="AU164" s="22"/>
    </row>
    <row r="165" spans="47:47" x14ac:dyDescent="0.25">
      <c r="AU165" s="22"/>
    </row>
    <row r="166" spans="47:47" x14ac:dyDescent="0.25">
      <c r="AU166" s="22"/>
    </row>
    <row r="167" spans="47:47" x14ac:dyDescent="0.25">
      <c r="AU167" s="22"/>
    </row>
    <row r="168" spans="47:47" x14ac:dyDescent="0.25">
      <c r="AU168" s="22"/>
    </row>
    <row r="169" spans="47:47" x14ac:dyDescent="0.25">
      <c r="AU169" s="22"/>
    </row>
    <row r="170" spans="47:47" x14ac:dyDescent="0.25">
      <c r="AU170" s="22"/>
    </row>
    <row r="171" spans="47:47" x14ac:dyDescent="0.25">
      <c r="AU171" s="22"/>
    </row>
    <row r="172" spans="47:47" x14ac:dyDescent="0.25">
      <c r="AU172" s="22"/>
    </row>
    <row r="173" spans="47:47" x14ac:dyDescent="0.25">
      <c r="AU173" s="22"/>
    </row>
    <row r="174" spans="47:47" x14ac:dyDescent="0.25">
      <c r="AU174" s="22"/>
    </row>
    <row r="175" spans="47:47" x14ac:dyDescent="0.25">
      <c r="AU175" s="22"/>
    </row>
    <row r="176" spans="47:47" x14ac:dyDescent="0.25">
      <c r="AU176" s="22"/>
    </row>
    <row r="177" spans="47:47" x14ac:dyDescent="0.25">
      <c r="AU177" s="22"/>
    </row>
    <row r="178" spans="47:47" x14ac:dyDescent="0.25">
      <c r="AU178" s="22"/>
    </row>
    <row r="179" spans="47:47" x14ac:dyDescent="0.25">
      <c r="AU179" s="22"/>
    </row>
    <row r="180" spans="47:47" x14ac:dyDescent="0.25">
      <c r="AU180" s="22"/>
    </row>
    <row r="181" spans="47:47" x14ac:dyDescent="0.25">
      <c r="AU181" s="22"/>
    </row>
    <row r="182" spans="47:47" x14ac:dyDescent="0.25">
      <c r="AU182" s="22"/>
    </row>
    <row r="183" spans="47:47" x14ac:dyDescent="0.25">
      <c r="AU183" s="22"/>
    </row>
    <row r="184" spans="47:47" x14ac:dyDescent="0.25">
      <c r="AU184" s="22"/>
    </row>
    <row r="185" spans="47:47" x14ac:dyDescent="0.25">
      <c r="AU185" s="22"/>
    </row>
    <row r="186" spans="47:47" x14ac:dyDescent="0.25">
      <c r="AU186" s="22"/>
    </row>
    <row r="187" spans="47:47" x14ac:dyDescent="0.25">
      <c r="AU187" s="22"/>
    </row>
    <row r="188" spans="47:47" x14ac:dyDescent="0.25">
      <c r="AU188" s="22"/>
    </row>
    <row r="189" spans="47:47" x14ac:dyDescent="0.25">
      <c r="AU189" s="22"/>
    </row>
    <row r="190" spans="47:47" x14ac:dyDescent="0.25">
      <c r="AU190" s="22"/>
    </row>
    <row r="191" spans="47:47" x14ac:dyDescent="0.25">
      <c r="AU191" s="22"/>
    </row>
    <row r="192" spans="47:47" x14ac:dyDescent="0.25">
      <c r="AU192" s="22"/>
    </row>
    <row r="193" spans="47:47" x14ac:dyDescent="0.25">
      <c r="AU193" s="22"/>
    </row>
    <row r="194" spans="47:47" x14ac:dyDescent="0.25">
      <c r="AU194" s="22"/>
    </row>
    <row r="195" spans="47:47" x14ac:dyDescent="0.25">
      <c r="AU195" s="22"/>
    </row>
    <row r="196" spans="47:47" x14ac:dyDescent="0.25">
      <c r="AU196" s="22"/>
    </row>
    <row r="197" spans="47:47" x14ac:dyDescent="0.25">
      <c r="AU197" s="22"/>
    </row>
    <row r="198" spans="47:47" x14ac:dyDescent="0.25">
      <c r="AU198" s="22"/>
    </row>
    <row r="199" spans="47:47" x14ac:dyDescent="0.25">
      <c r="AU199" s="22"/>
    </row>
    <row r="200" spans="47:47" x14ac:dyDescent="0.25">
      <c r="AU200" s="22"/>
    </row>
    <row r="201" spans="47:47" x14ac:dyDescent="0.25">
      <c r="AU201" s="22"/>
    </row>
    <row r="202" spans="47:47" x14ac:dyDescent="0.25">
      <c r="AU202" s="22"/>
    </row>
    <row r="203" spans="47:47" x14ac:dyDescent="0.25">
      <c r="AU203" s="22"/>
    </row>
    <row r="204" spans="47:47" x14ac:dyDescent="0.25">
      <c r="AU204" s="22"/>
    </row>
    <row r="205" spans="47:47" x14ac:dyDescent="0.25">
      <c r="AU205" s="22"/>
    </row>
    <row r="206" spans="47:47" x14ac:dyDescent="0.25">
      <c r="AU206" s="22"/>
    </row>
    <row r="207" spans="47:47" x14ac:dyDescent="0.25">
      <c r="AU207" s="22"/>
    </row>
    <row r="208" spans="47:47" x14ac:dyDescent="0.25">
      <c r="AU208" s="22"/>
    </row>
    <row r="209" spans="47:47" x14ac:dyDescent="0.25">
      <c r="AU209" s="22"/>
    </row>
    <row r="210" spans="47:47" x14ac:dyDescent="0.25">
      <c r="AU210" s="22"/>
    </row>
    <row r="211" spans="47:47" x14ac:dyDescent="0.25">
      <c r="AU211" s="22"/>
    </row>
    <row r="212" spans="47:47" x14ac:dyDescent="0.25">
      <c r="AU212" s="22"/>
    </row>
    <row r="213" spans="47:47" x14ac:dyDescent="0.25">
      <c r="AU213" s="52"/>
    </row>
    <row r="214" spans="47:47" x14ac:dyDescent="0.25">
      <c r="AU214" s="52"/>
    </row>
    <row r="215" spans="47:47" x14ac:dyDescent="0.25">
      <c r="AU215" s="22"/>
    </row>
    <row r="216" spans="47:47" x14ac:dyDescent="0.25">
      <c r="AU216" s="22"/>
    </row>
    <row r="217" spans="47:47" x14ac:dyDescent="0.25">
      <c r="AU217" s="22"/>
    </row>
    <row r="218" spans="47:47" x14ac:dyDescent="0.25">
      <c r="AU218" s="22"/>
    </row>
    <row r="219" spans="47:47" x14ac:dyDescent="0.25">
      <c r="AU219" s="22"/>
    </row>
    <row r="220" spans="47:47" x14ac:dyDescent="0.25">
      <c r="AU220" s="22"/>
    </row>
    <row r="221" spans="47:47" x14ac:dyDescent="0.25">
      <c r="AU221" s="22"/>
    </row>
    <row r="222" spans="47:47" x14ac:dyDescent="0.25">
      <c r="AU222" s="22"/>
    </row>
    <row r="223" spans="47:47" x14ac:dyDescent="0.25">
      <c r="AU223" s="22"/>
    </row>
    <row r="224" spans="47:47" x14ac:dyDescent="0.25">
      <c r="AU224" s="22"/>
    </row>
    <row r="225" spans="47:47" x14ac:dyDescent="0.25">
      <c r="AU225" s="22"/>
    </row>
    <row r="226" spans="47:47" x14ac:dyDescent="0.25">
      <c r="AU226" s="22"/>
    </row>
    <row r="227" spans="47:47" x14ac:dyDescent="0.25">
      <c r="AU227" s="22"/>
    </row>
    <row r="228" spans="47:47" x14ac:dyDescent="0.25">
      <c r="AU228" s="22"/>
    </row>
    <row r="229" spans="47:47" x14ac:dyDescent="0.25">
      <c r="AU229" s="22"/>
    </row>
    <row r="230" spans="47:47" x14ac:dyDescent="0.25">
      <c r="AU230" s="22"/>
    </row>
    <row r="231" spans="47:47" x14ac:dyDescent="0.25">
      <c r="AU231" s="22"/>
    </row>
    <row r="232" spans="47:47" x14ac:dyDescent="0.25">
      <c r="AU232" s="22"/>
    </row>
    <row r="233" spans="47:47" x14ac:dyDescent="0.25">
      <c r="AU233" s="22"/>
    </row>
    <row r="234" spans="47:47" x14ac:dyDescent="0.25">
      <c r="AU234" s="22"/>
    </row>
    <row r="235" spans="47:47" x14ac:dyDescent="0.25">
      <c r="AU235" s="22"/>
    </row>
    <row r="236" spans="47:47" x14ac:dyDescent="0.25">
      <c r="AU236" s="22"/>
    </row>
    <row r="237" spans="47:47" x14ac:dyDescent="0.25">
      <c r="AU237" s="22"/>
    </row>
    <row r="238" spans="47:47" x14ac:dyDescent="0.25">
      <c r="AU238" s="22"/>
    </row>
    <row r="239" spans="47:47" x14ac:dyDescent="0.25">
      <c r="AU239" s="22"/>
    </row>
    <row r="240" spans="47:47" x14ac:dyDescent="0.25">
      <c r="AU240" s="22"/>
    </row>
    <row r="241" spans="47:47" x14ac:dyDescent="0.25">
      <c r="AU241" s="22"/>
    </row>
    <row r="242" spans="47:47" x14ac:dyDescent="0.25">
      <c r="AU242" s="22"/>
    </row>
    <row r="243" spans="47:47" x14ac:dyDescent="0.25">
      <c r="AU243" s="22"/>
    </row>
    <row r="244" spans="47:47" x14ac:dyDescent="0.25">
      <c r="AU244" s="22"/>
    </row>
    <row r="245" spans="47:47" x14ac:dyDescent="0.25">
      <c r="AU245" s="22"/>
    </row>
    <row r="246" spans="47:47" x14ac:dyDescent="0.25">
      <c r="AU246" s="22"/>
    </row>
    <row r="247" spans="47:47" x14ac:dyDescent="0.25">
      <c r="AU247" s="22"/>
    </row>
    <row r="248" spans="47:47" x14ac:dyDescent="0.25">
      <c r="AU248" s="22"/>
    </row>
    <row r="249" spans="47:47" x14ac:dyDescent="0.25">
      <c r="AU249" s="22"/>
    </row>
    <row r="250" spans="47:47" x14ac:dyDescent="0.25">
      <c r="AU250" s="22"/>
    </row>
    <row r="251" spans="47:47" x14ac:dyDescent="0.25">
      <c r="AU251" s="22"/>
    </row>
    <row r="252" spans="47:47" x14ac:dyDescent="0.25">
      <c r="AU252" s="22"/>
    </row>
    <row r="253" spans="47:47" x14ac:dyDescent="0.25">
      <c r="AU253" s="22"/>
    </row>
    <row r="254" spans="47:47" x14ac:dyDescent="0.25">
      <c r="AU254" s="22"/>
    </row>
    <row r="255" spans="47:47" x14ac:dyDescent="0.25">
      <c r="AU255" s="22"/>
    </row>
    <row r="256" spans="47:47" x14ac:dyDescent="0.25">
      <c r="AU256" s="22"/>
    </row>
  </sheetData>
  <sheetProtection password="F79C" sheet="1" objects="1" scenarios="1" selectLockedCells="1"/>
  <mergeCells count="37">
    <mergeCell ref="B27:H28"/>
    <mergeCell ref="B31:H32"/>
    <mergeCell ref="A6:A8"/>
    <mergeCell ref="J6:J8"/>
    <mergeCell ref="A16:A18"/>
    <mergeCell ref="H16:H18"/>
    <mergeCell ref="G16:G18"/>
    <mergeCell ref="G12:G15"/>
    <mergeCell ref="G6:G8"/>
    <mergeCell ref="A9:A11"/>
    <mergeCell ref="H9:H11"/>
    <mergeCell ref="G9:G11"/>
    <mergeCell ref="A12:A15"/>
    <mergeCell ref="H12:H15"/>
    <mergeCell ref="B19:J19"/>
    <mergeCell ref="J21:J23"/>
    <mergeCell ref="L6:L8"/>
    <mergeCell ref="K6:K8"/>
    <mergeCell ref="H6:H8"/>
    <mergeCell ref="I6:I8"/>
    <mergeCell ref="I12:I15"/>
    <mergeCell ref="J12:J15"/>
    <mergeCell ref="K12:K15"/>
    <mergeCell ref="K9:K11"/>
    <mergeCell ref="I9:I11"/>
    <mergeCell ref="J9:J11"/>
    <mergeCell ref="K16:K18"/>
    <mergeCell ref="I16:I18"/>
    <mergeCell ref="J16:J18"/>
    <mergeCell ref="L16:L18"/>
    <mergeCell ref="L9:L11"/>
    <mergeCell ref="L12:L15"/>
    <mergeCell ref="K21:K23"/>
    <mergeCell ref="L21:L23"/>
    <mergeCell ref="M21:M23"/>
    <mergeCell ref="B22:H25"/>
    <mergeCell ref="K19:N19"/>
  </mergeCells>
  <conditionalFormatting sqref="L12">
    <cfRule type="cellIs" dxfId="9" priority="5" operator="equal">
      <formula>"NEVYHOVUJE"</formula>
    </cfRule>
    <cfRule type="cellIs" dxfId="8" priority="6" operator="equal">
      <formula>"OK"</formula>
    </cfRule>
  </conditionalFormatting>
  <conditionalFormatting sqref="L9">
    <cfRule type="cellIs" dxfId="7" priority="13" operator="equal">
      <formula>"NEVYHOVUJE"</formula>
    </cfRule>
    <cfRule type="cellIs" dxfId="6" priority="14" operator="equal">
      <formula>"OK"</formula>
    </cfRule>
  </conditionalFormatting>
  <conditionalFormatting sqref="L16">
    <cfRule type="cellIs" dxfId="5" priority="11" operator="equal">
      <formula>"NEVYHOVUJE"</formula>
    </cfRule>
    <cfRule type="cellIs" dxfId="4" priority="12" operator="equal">
      <formula>"OK"</formula>
    </cfRule>
  </conditionalFormatting>
  <conditionalFormatting sqref="L6">
    <cfRule type="cellIs" dxfId="3" priority="3" operator="equal">
      <formula>"NEVYHOVUJE"</formula>
    </cfRule>
    <cfRule type="cellIs" dxfId="2" priority="4" operator="equal">
      <formula>"OK"</formula>
    </cfRule>
  </conditionalFormatting>
  <conditionalFormatting sqref="L24">
    <cfRule type="cellIs" dxfId="1" priority="1" operator="equal">
      <formula>"NEVYHOVUJE"</formula>
    </cfRule>
    <cfRule type="cellIs" dxfId="0" priority="2" operator="equal">
      <formula>"OK"</formula>
    </cfRule>
  </conditionalFormatting>
  <pageMargins left="0.70866141732283472" right="0.70866141732283472" top="0.78740157480314965" bottom="0.78740157480314965" header="0.31496062992125984" footer="0.31496062992125984"/>
  <pageSetup paperSize="8" scale="46" fitToHeight="100" pageOrder="overThenDown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H9vhM3bH/cLFxyamCl6rAZRMRJU=</DigestValue>
    </Reference>
    <Reference URI="#idOfficeObject" Type="http://www.w3.org/2000/09/xmldsig#Object">
      <DigestMethod Algorithm="http://www.w3.org/2000/09/xmldsig#sha1"/>
      <DigestValue>Fmx1aohMCOy/zL/rkbwsn6dhgYM=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8iLWCp0vmXMW3l+BTTUjktBD/MU=</DigestValue>
    </Reference>
  </SignedInfo>
  <SignatureValue>kfDuiONuYp3tSpoXio/ZPqK/eNil2J7xBMcCTrvK7sd1kHo4SXoTQmEHgghBKx+Hh6K+gZwtZfxO
bhyzWR6a0FLbAJ5+iXZbyqSFNTXDS3fY0CH3/9QZp8g6N01N6K4Xcd4EMxwfsOLDGtEdP0rErN4J
cxR2GGKkue0yQ9p8nFXiI5fVaT/UT4ZoGU2ZmG//REVgV4GY53tpNDM+9ZquCkRIaNRjgMGAE9o9
bTIiqsoGqhGBzz4UV7VAHoh3D7ZQU9JAr69/iqirqXDSMqsRNoRUwrWqQREOcXkgret+YbtACkr1
HtgV1XkWdh45M71/LTc9FJF9kFwQ6tJi7iKcMw==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d3Kvz/xAASJkzPObR8d/2M4W6k4=</DigestValue>
      </Reference>
      <Reference URI="/xl/drawings/drawing1.xml?ContentType=application/vnd.openxmlformats-officedocument.drawing+xml">
        <DigestMethod Algorithm="http://www.w3.org/2000/09/xmldsig#sha1"/>
        <DigestValue>KyDZtkr3GRhUBbTX/Z/vI6Jf+Yw=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gx+KYBHoto5MbxYY9ZQsFSKhMvY=</DigestValue>
      </Reference>
      <Reference URI="/xl/styles.xml?ContentType=application/vnd.openxmlformats-officedocument.spreadsheetml.styles+xml">
        <DigestMethod Algorithm="http://www.w3.org/2000/09/xmldsig#sha1"/>
        <DigestValue>NlXYKIDr+/iMznM9dLITsGQsggY=</DigestValue>
      </Reference>
      <Reference URI="/xl/worksheets/sheet1.xml?ContentType=application/vnd.openxmlformats-officedocument.spreadsheetml.worksheet+xml">
        <DigestMethod Algorithm="http://www.w3.org/2000/09/xmldsig#sha1"/>
        <DigestValue>/dIGzstfgGP53CDSVtvpYC2UU7A=</DigestValue>
      </Reference>
      <Reference URI="/xl/sharedStrings.xml?ContentType=application/vnd.openxmlformats-officedocument.spreadsheetml.sharedStrings+xml">
        <DigestMethod Algorithm="http://www.w3.org/2000/09/xmldsig#sha1"/>
        <DigestValue>p1iL8hl6x4B67y8Qsg5kLKZ+UMg=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2QJDBeBkIedgbWwpPji2QgoX42E=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2015-06-15T13:18:44Z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2015-06-15T13:18:44Z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PP-012-2015</vt:lpstr>
      <vt:lpstr>'PP-012-2015'!Názvy_tisku</vt:lpstr>
      <vt:lpstr>'PP-012-2015'!Oblast_tisku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Jana Beranová - SPEED PRESS Plus a.s.</cp:lastModifiedBy>
  <cp:lastPrinted>2015-03-13T12:29:51Z</cp:lastPrinted>
  <dcterms:created xsi:type="dcterms:W3CDTF">2014-03-05T12:43:32Z</dcterms:created>
  <dcterms:modified xsi:type="dcterms:W3CDTF">2015-05-11T11:00:30Z</dcterms:modified>
</cp:coreProperties>
</file>