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50" windowWidth="17490" windowHeight="10950" activeTab="0"/>
  </bookViews>
  <sheets>
    <sheet name="DATA" sheetId="2" r:id="rId1"/>
  </sheets>
  <definedNames>
    <definedName name="_xlnm.Print_Area" localSheetId="0">'DATA'!$B:$K</definedName>
    <definedName name="_xlnm.Print_Titles" localSheetId="0">'DATA'!$B:$B,'DATA'!$5:$5</definedName>
  </definedNames>
  <calcPr calcId="145621"/>
</workbook>
</file>

<file path=xl/sharedStrings.xml><?xml version="1.0" encoding="utf-8"?>
<sst xmlns="http://schemas.openxmlformats.org/spreadsheetml/2006/main" count="107" uniqueCount="76">
  <si>
    <t>Název</t>
  </si>
  <si>
    <t>Množství</t>
  </si>
  <si>
    <t>Popis</t>
  </si>
  <si>
    <t>Položka</t>
  </si>
  <si>
    <t>MÍSTO DODÁNÍ</t>
  </si>
  <si>
    <t>Tonery</t>
  </si>
  <si>
    <t>30125000-1 - Části a příslušenství fotokopírovacích strojů</t>
  </si>
  <si>
    <t>30125100-2 - Zásobníky tonerů</t>
  </si>
  <si>
    <t>30125110-5 - Tonery pro laserové tiskárny/faxové přístroje</t>
  </si>
  <si>
    <t>30125120-8 - Tonery pro fotokopírovací stroje</t>
  </si>
  <si>
    <t>30125130-1 - Tonery pro střediska zpracování dat a výzkumná a dokumentační střediska</t>
  </si>
  <si>
    <t>Toner pro OKI MB441</t>
  </si>
  <si>
    <t>ks</t>
  </si>
  <si>
    <t>Originální toner pro OKI M441 s kapacitou 2500 stran, objednací číslo 44992402</t>
  </si>
  <si>
    <t>NTIS-VP1,Technická2, Plzeň</t>
  </si>
  <si>
    <t>Toner Samsung MLT-D116L</t>
  </si>
  <si>
    <t>Originální toner MLT-D116L pro Samsung M2875nd</t>
  </si>
  <si>
    <t>toner Kyocera Tas Kalfa 3551ci černý K</t>
  </si>
  <si>
    <t>Originální toner Kyocera TK-8305K, TK8305K, barva black, výtěžnost 25000 stran</t>
  </si>
  <si>
    <t>odpadní nádoba Kyocera Tas Kalfa 3551ci</t>
  </si>
  <si>
    <t>Kyocera WT-860, WT860, odpadní nádobka, výtěžnost 25000 / 100000 stran</t>
  </si>
  <si>
    <t>toner Kyocera Tas Kalfa 3551ci modrý C</t>
  </si>
  <si>
    <t>Originální toner Kyocera TK-8305C, TK8305C, barva cyan, výtěžnost 15000 stran</t>
  </si>
  <si>
    <t>toner Kyocera Tas Kalfa 3551ci červený M</t>
  </si>
  <si>
    <t>Originální toner Kyocera TK-8305M, TK8305M, barva magenta, výtěžnost 15000 stran</t>
  </si>
  <si>
    <t>toner Kyocera Tas Kalfa 3551ci žlutý Y</t>
  </si>
  <si>
    <t>Originální toner Kyocera TK-8305Y, TK8305Y, barva yellow, výtěžnost 15000 stran</t>
  </si>
  <si>
    <t>toner do tiskárny CANON PIXMA iP7250</t>
  </si>
  <si>
    <t>originální azurový toner CANON CLI-551C XL</t>
  </si>
  <si>
    <t>Univerzitní 20, Plzeň</t>
  </si>
  <si>
    <t>toner do tiskárny CANON PIXMA iP7250.</t>
  </si>
  <si>
    <t>originální žlutý toner CANON CLI-551Y XL</t>
  </si>
  <si>
    <t>originální purpurový toner CANON CLI‑551M XL</t>
  </si>
  <si>
    <t>originální černý toner CANON CLI-551Bk XL</t>
  </si>
  <si>
    <t>orig. černý toner CANON PGI-550PGBk XL</t>
  </si>
  <si>
    <t>Repasovaný toner do OKI MB441</t>
  </si>
  <si>
    <t>Kompatibilní toner pro OKI tiskárny B401 s kapacitou 2500 stran.Záruka proti poškození stroje. V případě, že dojde prokazatelně použitím  spotřebního materiálu k poškození stroje, výrobce opraví stroj na svoje náklady.</t>
  </si>
  <si>
    <t>Tylova 57, Plzeň</t>
  </si>
  <si>
    <t>Toner do OKI MC 352 černý</t>
  </si>
  <si>
    <t>Oki originální tonerová kazeta 44469803 - černá.Kapacita 3.500 stran</t>
  </si>
  <si>
    <t>DFST - pí Svatošová tel: 37763 8001</t>
  </si>
  <si>
    <t>Univerzitní 22, Plzeň</t>
  </si>
  <si>
    <t>Toner do OKI MC 352 cyan</t>
  </si>
  <si>
    <t>Oki originální tonerová kazeta 44469706 - azurová.Kapacita 2.000 stran</t>
  </si>
  <si>
    <t>orig.Toner 652511116 Yellow do DCC6520/6525</t>
  </si>
  <si>
    <t>orig.Toner 652511114 magenta do DCC6525/6525</t>
  </si>
  <si>
    <t xml:space="preserve">toner pro kopírku TA Triumph Adler DCC 6520/6525, CDC 5520/5525 </t>
  </si>
  <si>
    <t>samostatná faktura</t>
  </si>
  <si>
    <t>Fakturace</t>
  </si>
  <si>
    <t>Kontaktní osoba pro předání zboží / tel.</t>
  </si>
  <si>
    <t>Tonery - 008 - 2015</t>
  </si>
  <si>
    <t>[DOPLNÍ UCHAZEČ]</t>
  </si>
  <si>
    <t>Maximální jednotková cena 
v Kč bez DPH</t>
  </si>
  <si>
    <t>Nabídková cena CELKEM 
v Kč bez DPH</t>
  </si>
  <si>
    <t>KKY - p.Janeček,  
tel. 37763 2539</t>
  </si>
  <si>
    <t>KKY - p.Janeček,  
tel. 37763 2540</t>
  </si>
  <si>
    <t>KKY - p.Janeček,  
tel. 37763 2541</t>
  </si>
  <si>
    <t>UK - FF, FPR  
pí. Kozáková 
tel: 37763 7744</t>
  </si>
  <si>
    <t>FZS - pí Krýslová, 
tel: 37763 3715</t>
  </si>
  <si>
    <t>VYD - 
p.Jakub Pokorný, 
tel.: 37763 7724</t>
  </si>
  <si>
    <t>Celková nabídková cena v Kč bez DPH</t>
  </si>
  <si>
    <t xml:space="preserve">Cena za 
MJ (ks) 
v Kč bez DPH </t>
  </si>
  <si>
    <t>Cena za MJ 
(ks)
VYHOVUJE = OK / NEVYHOVUJE</t>
  </si>
  <si>
    <t>Priloha_c._1_KS_-T-008–2015_technicka_specifikace</t>
  </si>
  <si>
    <t>Maximální (nepřekročitelná) celková nabídková cena  
v Kč bez DPH</t>
  </si>
  <si>
    <t>Nabídková cena celkem 
VYHOVUJE = OK / NEVYHOVUJE</t>
  </si>
  <si>
    <t>BIOZE - 52240/5020/1514</t>
  </si>
  <si>
    <t>EverDarce (proste ten novej Danovo Bio projekt)  - 52240/5065/1514</t>
  </si>
  <si>
    <t>PreSeed Liška, projekt: Technologické ověření výsledků výzkumu a vývoje I. - 52200/5105/1533</t>
  </si>
  <si>
    <t>Sady Pětatřicátníků 16, Plzeň</t>
  </si>
  <si>
    <t>Měrná jednotka [MJ]</t>
  </si>
  <si>
    <t>Uchazeč uvede na fakturu: název a číslo dotačního projektu:</t>
  </si>
  <si>
    <t>Podmínka zadavatele</t>
  </si>
  <si>
    <t>"NEVYHOVUJE" ve sloupci nazvaném: "Cena za MJ VYHOVUJE = OK / NEVYHOVUJE" a v buňce pod textem "Nabídková cena celkem VYHOVUJE = OK / NEVYHOVUJE"  = překročení maximální jednotkové (nebo celkové) nepřekročitelné nabídkové ceny.  
Pokud se uchazeči při zadávání jednotkových cen do sloupce, který je nazvaný "Cena za měrnou jednotku v Kč bez DPH" objeví se ve sloupci nazvaném "Cena za MJ VYHOVUJE = OK / NEVYHOVUJE" a v buňce pod textem "Nabídková cena celkem VYHOVUJE = OK / NEVYHOVUJE" výše uvedený text - "NEVYHOVUJE", znamená to překročení stanovené maximální nepřekročitelné nabídkové ceny (uvedené v čl. 6.3 Výzvy k podání nabídek) a to znamená nesplnění podmínek stanovených Zadavatelem - podle ust. § 76 odst. 1 Zákona bude nabídka při posouzení vyřazena -- pokud bude nabídka v takovéto podobě Uchazečem podána Zadavateli - tj. ve výše uvedené buňce a sloupci s červeně podbarveným textem "NEVYHOVUJE".</t>
  </si>
  <si>
    <t>Poznámka:</t>
  </si>
  <si>
    <t>V případě, že se dodavatel při předání zboží na některá uvedená tel. čísla nedovolá, bude v takovém případě volat Centrální sklad - p. Ottová, tel. 377 631 332.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</si>
</sst>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Garamond"/>
      <family val="1"/>
    </font>
  </fonts>
  <fills count="4">
    <fill>
      <patternFill/>
    </fill>
    <fill>
      <patternFill patternType="gray125"/>
    </fill>
    <fill>
      <patternFill patternType="solid">
        <fgColor rgb="FFF8FAB0"/>
        <bgColor indexed="64"/>
      </patternFill>
    </fill>
    <fill>
      <patternFill patternType="solid">
        <fgColor rgb="FFCDF2FF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/>
      <bottom/>
    </border>
    <border>
      <left style="medium"/>
      <right style="medium"/>
      <top style="thick"/>
      <bottom/>
    </border>
    <border>
      <left style="medium"/>
      <right style="medium"/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double"/>
      <bottom style="medium"/>
    </border>
    <border>
      <left style="thick"/>
      <right style="medium"/>
      <top style="thick"/>
      <bottom/>
    </border>
    <border>
      <left/>
      <right/>
      <top/>
      <bottom style="thin"/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ck"/>
      <top style="double"/>
      <bottom style="thin"/>
    </border>
    <border>
      <left/>
      <right style="thick"/>
      <top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/>
      <right style="thick"/>
      <top style="thin"/>
      <bottom style="thick"/>
    </border>
    <border>
      <left style="thick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ck"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/>
      <bottom style="thin"/>
    </border>
    <border>
      <left style="medium"/>
      <right style="thick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ck"/>
      <top style="thin"/>
      <bottom/>
    </border>
    <border diagonalUp="1" diagonalDown="1">
      <left style="medium"/>
      <right style="medium"/>
      <top style="thick"/>
      <bottom style="thick"/>
      <diagonal style="thin"/>
    </border>
    <border>
      <left style="medium"/>
      <right style="thin"/>
      <top style="double"/>
      <bottom style="medium"/>
    </border>
    <border>
      <left/>
      <right style="medium"/>
      <top/>
      <bottom style="medium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>
      <left style="medium"/>
      <right style="medium"/>
      <top style="double"/>
      <bottom/>
    </border>
    <border>
      <left style="medium"/>
      <right style="medium"/>
      <top/>
      <bottom style="thick"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 applyProtection="1">
      <protection/>
    </xf>
    <xf numFmtId="0" fontId="0" fillId="2" borderId="1" xfId="0" applyFill="1" applyBorder="1" applyAlignment="1" applyProtection="1">
      <alignment horizontal="center" vertical="center"/>
      <protection/>
    </xf>
    <xf numFmtId="49" fontId="4" fillId="3" borderId="2" xfId="0" applyNumberFormat="1" applyFont="1" applyFill="1" applyBorder="1" applyAlignment="1" applyProtection="1">
      <alignment horizontal="center" vertical="center" wrapText="1"/>
      <protection/>
    </xf>
    <xf numFmtId="49" fontId="4" fillId="3" borderId="3" xfId="0" applyNumberFormat="1" applyFont="1" applyFill="1" applyBorder="1" applyAlignment="1" applyProtection="1">
      <alignment horizontal="center" vertical="center" wrapText="1"/>
      <protection/>
    </xf>
    <xf numFmtId="49" fontId="4" fillId="2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center" vertical="center"/>
      <protection/>
    </xf>
    <xf numFmtId="49" fontId="2" fillId="3" borderId="8" xfId="0" applyNumberFormat="1" applyFont="1" applyFill="1" applyBorder="1" applyAlignment="1" applyProtection="1">
      <alignment horizontal="center" vertical="center" wrapText="1"/>
      <protection/>
    </xf>
    <xf numFmtId="49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9" xfId="0" applyBorder="1" applyProtection="1">
      <protection/>
    </xf>
    <xf numFmtId="0" fontId="0" fillId="0" borderId="10" xfId="0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164" fontId="0" fillId="0" borderId="13" xfId="0" applyNumberFormat="1" applyBorder="1" applyAlignment="1" applyProtection="1">
      <alignment horizontal="right" vertical="center" indent="1"/>
      <protection/>
    </xf>
    <xf numFmtId="0" fontId="0" fillId="0" borderId="0" xfId="0" applyFont="1" applyFill="1" applyProtection="1">
      <protection/>
    </xf>
    <xf numFmtId="0" fontId="0" fillId="0" borderId="14" xfId="0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164" fontId="0" fillId="0" borderId="16" xfId="0" applyNumberFormat="1" applyBorder="1" applyAlignment="1" applyProtection="1">
      <alignment horizontal="right" vertical="center" indent="1"/>
      <protection/>
    </xf>
    <xf numFmtId="164" fontId="0" fillId="0" borderId="17" xfId="0" applyNumberFormat="1" applyBorder="1" applyAlignment="1" applyProtection="1">
      <alignment horizontal="right" vertical="center" indent="1"/>
      <protection/>
    </xf>
    <xf numFmtId="0" fontId="0" fillId="0" borderId="18" xfId="0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164" fontId="0" fillId="0" borderId="21" xfId="0" applyNumberFormat="1" applyBorder="1" applyAlignment="1" applyProtection="1">
      <alignment horizontal="right" vertical="center" indent="1"/>
      <protection/>
    </xf>
    <xf numFmtId="0" fontId="0" fillId="0" borderId="22" xfId="0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vertical="center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49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24" xfId="0" applyNumberFormat="1" applyBorder="1" applyAlignment="1" applyProtection="1">
      <alignment horizontal="right" vertical="center" indent="1"/>
      <protection/>
    </xf>
    <xf numFmtId="0" fontId="0" fillId="0" borderId="25" xfId="0" applyBorder="1" applyAlignment="1" applyProtection="1">
      <alignment horizontal="center" vertical="center"/>
      <protection/>
    </xf>
    <xf numFmtId="49" fontId="0" fillId="0" borderId="20" xfId="0" applyNumberFormat="1" applyFill="1" applyBorder="1" applyAlignment="1" applyProtection="1">
      <alignment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center" vertical="center" wrapText="1"/>
      <protection/>
    </xf>
    <xf numFmtId="164" fontId="0" fillId="0" borderId="26" xfId="0" applyNumberFormat="1" applyBorder="1" applyAlignment="1" applyProtection="1">
      <alignment horizontal="right" vertical="center" indent="1"/>
      <protection/>
    </xf>
    <xf numFmtId="0" fontId="0" fillId="0" borderId="27" xfId="0" applyBorder="1" applyAlignment="1" applyProtection="1">
      <alignment horizontal="center" vertical="center"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 applyProtection="1">
      <alignment horizontal="center" vertical="center" wrapText="1"/>
      <protection/>
    </xf>
    <xf numFmtId="49" fontId="0" fillId="0" borderId="28" xfId="0" applyNumberFormat="1" applyFill="1" applyBorder="1" applyAlignment="1" applyProtection="1">
      <alignment horizontal="center" vertical="center" wrapText="1"/>
      <protection/>
    </xf>
    <xf numFmtId="164" fontId="0" fillId="0" borderId="29" xfId="0" applyNumberFormat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30" xfId="0" applyBorder="1" applyAlignment="1" applyProtection="1">
      <alignment horizontal="center" vertical="center"/>
      <protection/>
    </xf>
    <xf numFmtId="49" fontId="0" fillId="0" borderId="31" xfId="0" applyNumberFormat="1" applyFill="1" applyBorder="1" applyAlignment="1" applyProtection="1">
      <alignment vertical="center" wrapText="1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49" fontId="0" fillId="0" borderId="31" xfId="0" applyNumberFormat="1" applyFill="1" applyBorder="1" applyAlignment="1" applyProtection="1">
      <alignment horizontal="center" vertical="center" wrapText="1"/>
      <protection/>
    </xf>
    <xf numFmtId="164" fontId="0" fillId="0" borderId="32" xfId="0" applyNumberFormat="1" applyBorder="1" applyAlignment="1" applyProtection="1">
      <alignment horizontal="right" vertical="center" inden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49" fontId="0" fillId="0" borderId="23" xfId="0" applyNumberFormat="1" applyFill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49" fontId="0" fillId="0" borderId="33" xfId="0" applyNumberFormat="1" applyFill="1" applyBorder="1" applyAlignment="1" applyProtection="1">
      <alignment vertical="top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vertical="top" wrapText="1"/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164" fontId="0" fillId="2" borderId="36" xfId="0" applyNumberFormat="1" applyFill="1" applyBorder="1" applyAlignment="1" applyProtection="1">
      <alignment horizontal="right" vertical="center" indent="1"/>
      <protection locked="0"/>
    </xf>
    <xf numFmtId="164" fontId="0" fillId="2" borderId="37" xfId="0" applyNumberFormat="1" applyFill="1" applyBorder="1" applyAlignment="1" applyProtection="1">
      <alignment horizontal="right" vertical="center" indent="1"/>
      <protection locked="0"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49" fontId="0" fillId="0" borderId="38" xfId="0" applyNumberFormat="1" applyFill="1" applyBorder="1" applyAlignment="1" applyProtection="1">
      <alignment horizontal="center" vertical="center" wrapText="1"/>
      <protection/>
    </xf>
    <xf numFmtId="49" fontId="0" fillId="0" borderId="39" xfId="0" applyNumberForma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49" fontId="0" fillId="0" borderId="40" xfId="0" applyNumberFormat="1" applyFill="1" applyBorder="1" applyAlignment="1" applyProtection="1">
      <alignment horizontal="center" vertical="top" wrapText="1"/>
      <protection/>
    </xf>
    <xf numFmtId="49" fontId="0" fillId="0" borderId="41" xfId="0" applyNumberFormat="1" applyFill="1" applyBorder="1" applyAlignment="1" applyProtection="1">
      <alignment horizontal="center" vertical="top" wrapText="1"/>
      <protection/>
    </xf>
    <xf numFmtId="49" fontId="0" fillId="0" borderId="42" xfId="0" applyNumberFormat="1" applyFill="1" applyBorder="1" applyAlignment="1" applyProtection="1">
      <alignment horizontal="center" vertical="top" wrapText="1"/>
      <protection/>
    </xf>
    <xf numFmtId="164" fontId="7" fillId="0" borderId="43" xfId="0" applyNumberFormat="1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49" fontId="0" fillId="0" borderId="2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ill>
        <patternFill>
          <bgColor rgb="FF80F4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0</xdr:colOff>
      <xdr:row>8</xdr:row>
      <xdr:rowOff>0</xdr:rowOff>
    </xdr:from>
    <xdr:to>
      <xdr:col>46</xdr:col>
      <xdr:colOff>190500</xdr:colOff>
      <xdr:row>8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45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51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11</xdr:row>
      <xdr:rowOff>0</xdr:rowOff>
    </xdr:from>
    <xdr:to>
      <xdr:col>46</xdr:col>
      <xdr:colOff>190500</xdr:colOff>
      <xdr:row>11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12</xdr:row>
      <xdr:rowOff>0</xdr:rowOff>
    </xdr:from>
    <xdr:to>
      <xdr:col>46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706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13</xdr:row>
      <xdr:rowOff>0</xdr:rowOff>
    </xdr:from>
    <xdr:to>
      <xdr:col>46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76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15</xdr:row>
      <xdr:rowOff>0</xdr:rowOff>
    </xdr:from>
    <xdr:to>
      <xdr:col>46</xdr:col>
      <xdr:colOff>190500</xdr:colOff>
      <xdr:row>15</xdr:row>
      <xdr:rowOff>190500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85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17</xdr:row>
      <xdr:rowOff>0</xdr:rowOff>
    </xdr:from>
    <xdr:to>
      <xdr:col>46</xdr:col>
      <xdr:colOff>190500</xdr:colOff>
      <xdr:row>17</xdr:row>
      <xdr:rowOff>190500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93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17</xdr:row>
      <xdr:rowOff>0</xdr:rowOff>
    </xdr:from>
    <xdr:to>
      <xdr:col>46</xdr:col>
      <xdr:colOff>190500</xdr:colOff>
      <xdr:row>17</xdr:row>
      <xdr:rowOff>190500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93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18</xdr:row>
      <xdr:rowOff>0</xdr:rowOff>
    </xdr:from>
    <xdr:to>
      <xdr:col>46</xdr:col>
      <xdr:colOff>190500</xdr:colOff>
      <xdr:row>18</xdr:row>
      <xdr:rowOff>190500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19</xdr:row>
      <xdr:rowOff>0</xdr:rowOff>
    </xdr:from>
    <xdr:to>
      <xdr:col>46</xdr:col>
      <xdr:colOff>190500</xdr:colOff>
      <xdr:row>19</xdr:row>
      <xdr:rowOff>190500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20</xdr:row>
      <xdr:rowOff>0</xdr:rowOff>
    </xdr:from>
    <xdr:to>
      <xdr:col>46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21</xdr:row>
      <xdr:rowOff>0</xdr:rowOff>
    </xdr:from>
    <xdr:to>
      <xdr:col>46</xdr:col>
      <xdr:colOff>190500</xdr:colOff>
      <xdr:row>21</xdr:row>
      <xdr:rowOff>190500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28</xdr:row>
      <xdr:rowOff>0</xdr:rowOff>
    </xdr:from>
    <xdr:to>
      <xdr:col>46</xdr:col>
      <xdr:colOff>190500</xdr:colOff>
      <xdr:row>28</xdr:row>
      <xdr:rowOff>200025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451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28</xdr:row>
      <xdr:rowOff>0</xdr:rowOff>
    </xdr:from>
    <xdr:to>
      <xdr:col>46</xdr:col>
      <xdr:colOff>190500</xdr:colOff>
      <xdr:row>28</xdr:row>
      <xdr:rowOff>200025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451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30</xdr:row>
      <xdr:rowOff>0</xdr:rowOff>
    </xdr:from>
    <xdr:to>
      <xdr:col>46</xdr:col>
      <xdr:colOff>190500</xdr:colOff>
      <xdr:row>30</xdr:row>
      <xdr:rowOff>200025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516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31</xdr:row>
      <xdr:rowOff>0</xdr:rowOff>
    </xdr:from>
    <xdr:to>
      <xdr:col>46</xdr:col>
      <xdr:colOff>190500</xdr:colOff>
      <xdr:row>32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548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33</xdr:row>
      <xdr:rowOff>0</xdr:rowOff>
    </xdr:from>
    <xdr:to>
      <xdr:col>46</xdr:col>
      <xdr:colOff>190500</xdr:colOff>
      <xdr:row>34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5925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34</xdr:row>
      <xdr:rowOff>0</xdr:rowOff>
    </xdr:from>
    <xdr:to>
      <xdr:col>46</xdr:col>
      <xdr:colOff>190500</xdr:colOff>
      <xdr:row>35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612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36</xdr:row>
      <xdr:rowOff>0</xdr:rowOff>
    </xdr:from>
    <xdr:to>
      <xdr:col>46</xdr:col>
      <xdr:colOff>190500</xdr:colOff>
      <xdr:row>37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652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38</xdr:row>
      <xdr:rowOff>0</xdr:rowOff>
    </xdr:from>
    <xdr:to>
      <xdr:col>46</xdr:col>
      <xdr:colOff>190500</xdr:colOff>
      <xdr:row>39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692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39</xdr:row>
      <xdr:rowOff>0</xdr:rowOff>
    </xdr:from>
    <xdr:to>
      <xdr:col>46</xdr:col>
      <xdr:colOff>190500</xdr:colOff>
      <xdr:row>40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712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40</xdr:row>
      <xdr:rowOff>0</xdr:rowOff>
    </xdr:from>
    <xdr:to>
      <xdr:col>46</xdr:col>
      <xdr:colOff>190500</xdr:colOff>
      <xdr:row>41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732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42</xdr:row>
      <xdr:rowOff>0</xdr:rowOff>
    </xdr:from>
    <xdr:to>
      <xdr:col>46</xdr:col>
      <xdr:colOff>190500</xdr:colOff>
      <xdr:row>42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772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43</xdr:row>
      <xdr:rowOff>0</xdr:rowOff>
    </xdr:from>
    <xdr:to>
      <xdr:col>46</xdr:col>
      <xdr:colOff>190500</xdr:colOff>
      <xdr:row>44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792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44</xdr:row>
      <xdr:rowOff>0</xdr:rowOff>
    </xdr:from>
    <xdr:to>
      <xdr:col>46</xdr:col>
      <xdr:colOff>190500</xdr:colOff>
      <xdr:row>45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812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45</xdr:row>
      <xdr:rowOff>0</xdr:rowOff>
    </xdr:from>
    <xdr:to>
      <xdr:col>46</xdr:col>
      <xdr:colOff>190500</xdr:colOff>
      <xdr:row>46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832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47</xdr:row>
      <xdr:rowOff>0</xdr:rowOff>
    </xdr:from>
    <xdr:to>
      <xdr:col>46</xdr:col>
      <xdr:colOff>190500</xdr:colOff>
      <xdr:row>48</xdr:row>
      <xdr:rowOff>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872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48</xdr:row>
      <xdr:rowOff>0</xdr:rowOff>
    </xdr:from>
    <xdr:to>
      <xdr:col>46</xdr:col>
      <xdr:colOff>190500</xdr:colOff>
      <xdr:row>49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892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50</xdr:row>
      <xdr:rowOff>0</xdr:rowOff>
    </xdr:from>
    <xdr:to>
      <xdr:col>46</xdr:col>
      <xdr:colOff>190500</xdr:colOff>
      <xdr:row>51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932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51</xdr:row>
      <xdr:rowOff>0</xdr:rowOff>
    </xdr:from>
    <xdr:to>
      <xdr:col>46</xdr:col>
      <xdr:colOff>190500</xdr:colOff>
      <xdr:row>52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952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52</xdr:row>
      <xdr:rowOff>0</xdr:rowOff>
    </xdr:from>
    <xdr:to>
      <xdr:col>46</xdr:col>
      <xdr:colOff>190500</xdr:colOff>
      <xdr:row>53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972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53</xdr:row>
      <xdr:rowOff>0</xdr:rowOff>
    </xdr:from>
    <xdr:to>
      <xdr:col>46</xdr:col>
      <xdr:colOff>190500</xdr:colOff>
      <xdr:row>54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992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190500</xdr:colOff>
      <xdr:row>55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012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55</xdr:row>
      <xdr:rowOff>0</xdr:rowOff>
    </xdr:from>
    <xdr:to>
      <xdr:col>46</xdr:col>
      <xdr:colOff>190500</xdr:colOff>
      <xdr:row>56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56</xdr:row>
      <xdr:rowOff>0</xdr:rowOff>
    </xdr:from>
    <xdr:to>
      <xdr:col>46</xdr:col>
      <xdr:colOff>190500</xdr:colOff>
      <xdr:row>57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052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60</xdr:row>
      <xdr:rowOff>0</xdr:rowOff>
    </xdr:from>
    <xdr:to>
      <xdr:col>46</xdr:col>
      <xdr:colOff>190500</xdr:colOff>
      <xdr:row>61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61</xdr:row>
      <xdr:rowOff>0</xdr:rowOff>
    </xdr:from>
    <xdr:to>
      <xdr:col>46</xdr:col>
      <xdr:colOff>190500</xdr:colOff>
      <xdr:row>62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62</xdr:row>
      <xdr:rowOff>0</xdr:rowOff>
    </xdr:from>
    <xdr:to>
      <xdr:col>46</xdr:col>
      <xdr:colOff>190500</xdr:colOff>
      <xdr:row>63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172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63</xdr:row>
      <xdr:rowOff>0</xdr:rowOff>
    </xdr:from>
    <xdr:to>
      <xdr:col>46</xdr:col>
      <xdr:colOff>190500</xdr:colOff>
      <xdr:row>64</xdr:row>
      <xdr:rowOff>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192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64</xdr:row>
      <xdr:rowOff>0</xdr:rowOff>
    </xdr:from>
    <xdr:to>
      <xdr:col>46</xdr:col>
      <xdr:colOff>190500</xdr:colOff>
      <xdr:row>65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66</xdr:row>
      <xdr:rowOff>0</xdr:rowOff>
    </xdr:from>
    <xdr:to>
      <xdr:col>46</xdr:col>
      <xdr:colOff>190500</xdr:colOff>
      <xdr:row>67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67</xdr:row>
      <xdr:rowOff>0</xdr:rowOff>
    </xdr:from>
    <xdr:to>
      <xdr:col>46</xdr:col>
      <xdr:colOff>190500</xdr:colOff>
      <xdr:row>68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272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68</xdr:row>
      <xdr:rowOff>0</xdr:rowOff>
    </xdr:from>
    <xdr:to>
      <xdr:col>46</xdr:col>
      <xdr:colOff>190500</xdr:colOff>
      <xdr:row>69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292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69</xdr:row>
      <xdr:rowOff>0</xdr:rowOff>
    </xdr:from>
    <xdr:to>
      <xdr:col>46</xdr:col>
      <xdr:colOff>190500</xdr:colOff>
      <xdr:row>70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312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72</xdr:row>
      <xdr:rowOff>0</xdr:rowOff>
    </xdr:from>
    <xdr:to>
      <xdr:col>46</xdr:col>
      <xdr:colOff>190500</xdr:colOff>
      <xdr:row>73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372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74</xdr:row>
      <xdr:rowOff>0</xdr:rowOff>
    </xdr:from>
    <xdr:to>
      <xdr:col>46</xdr:col>
      <xdr:colOff>190500</xdr:colOff>
      <xdr:row>75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412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76</xdr:row>
      <xdr:rowOff>0</xdr:rowOff>
    </xdr:from>
    <xdr:to>
      <xdr:col>46</xdr:col>
      <xdr:colOff>190500</xdr:colOff>
      <xdr:row>77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452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77</xdr:row>
      <xdr:rowOff>0</xdr:rowOff>
    </xdr:from>
    <xdr:to>
      <xdr:col>46</xdr:col>
      <xdr:colOff>190500</xdr:colOff>
      <xdr:row>78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472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78</xdr:row>
      <xdr:rowOff>0</xdr:rowOff>
    </xdr:from>
    <xdr:to>
      <xdr:col>46</xdr:col>
      <xdr:colOff>190500</xdr:colOff>
      <xdr:row>79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492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79</xdr:row>
      <xdr:rowOff>0</xdr:rowOff>
    </xdr:from>
    <xdr:to>
      <xdr:col>46</xdr:col>
      <xdr:colOff>190500</xdr:colOff>
      <xdr:row>80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512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80</xdr:row>
      <xdr:rowOff>0</xdr:rowOff>
    </xdr:from>
    <xdr:to>
      <xdr:col>46</xdr:col>
      <xdr:colOff>190500</xdr:colOff>
      <xdr:row>81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532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81</xdr:row>
      <xdr:rowOff>0</xdr:rowOff>
    </xdr:from>
    <xdr:to>
      <xdr:col>46</xdr:col>
      <xdr:colOff>190500</xdr:colOff>
      <xdr:row>82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552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82</xdr:row>
      <xdr:rowOff>0</xdr:rowOff>
    </xdr:from>
    <xdr:to>
      <xdr:col>46</xdr:col>
      <xdr:colOff>190500</xdr:colOff>
      <xdr:row>83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5727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84</xdr:row>
      <xdr:rowOff>0</xdr:rowOff>
    </xdr:from>
    <xdr:to>
      <xdr:col>46</xdr:col>
      <xdr:colOff>190500</xdr:colOff>
      <xdr:row>85</xdr:row>
      <xdr:rowOff>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612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85</xdr:row>
      <xdr:rowOff>0</xdr:rowOff>
    </xdr:from>
    <xdr:to>
      <xdr:col>46</xdr:col>
      <xdr:colOff>190500</xdr:colOff>
      <xdr:row>86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6327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86</xdr:row>
      <xdr:rowOff>0</xdr:rowOff>
    </xdr:from>
    <xdr:to>
      <xdr:col>46</xdr:col>
      <xdr:colOff>190500</xdr:colOff>
      <xdr:row>87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87</xdr:row>
      <xdr:rowOff>0</xdr:rowOff>
    </xdr:from>
    <xdr:to>
      <xdr:col>46</xdr:col>
      <xdr:colOff>190500</xdr:colOff>
      <xdr:row>87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89</xdr:row>
      <xdr:rowOff>0</xdr:rowOff>
    </xdr:from>
    <xdr:to>
      <xdr:col>46</xdr:col>
      <xdr:colOff>190500</xdr:colOff>
      <xdr:row>90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712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90</xdr:row>
      <xdr:rowOff>0</xdr:rowOff>
    </xdr:from>
    <xdr:to>
      <xdr:col>46</xdr:col>
      <xdr:colOff>190500</xdr:colOff>
      <xdr:row>91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732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91</xdr:row>
      <xdr:rowOff>0</xdr:rowOff>
    </xdr:from>
    <xdr:to>
      <xdr:col>46</xdr:col>
      <xdr:colOff>190500</xdr:colOff>
      <xdr:row>92</xdr:row>
      <xdr:rowOff>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752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92</xdr:row>
      <xdr:rowOff>0</xdr:rowOff>
    </xdr:from>
    <xdr:to>
      <xdr:col>46</xdr:col>
      <xdr:colOff>190500</xdr:colOff>
      <xdr:row>93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772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93</xdr:row>
      <xdr:rowOff>0</xdr:rowOff>
    </xdr:from>
    <xdr:to>
      <xdr:col>46</xdr:col>
      <xdr:colOff>190500</xdr:colOff>
      <xdr:row>94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792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94</xdr:row>
      <xdr:rowOff>0</xdr:rowOff>
    </xdr:from>
    <xdr:to>
      <xdr:col>46</xdr:col>
      <xdr:colOff>190500</xdr:colOff>
      <xdr:row>95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812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96</xdr:row>
      <xdr:rowOff>0</xdr:rowOff>
    </xdr:from>
    <xdr:to>
      <xdr:col>46</xdr:col>
      <xdr:colOff>190500</xdr:colOff>
      <xdr:row>97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852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98</xdr:row>
      <xdr:rowOff>0</xdr:rowOff>
    </xdr:from>
    <xdr:to>
      <xdr:col>46</xdr:col>
      <xdr:colOff>190500</xdr:colOff>
      <xdr:row>99</xdr:row>
      <xdr:rowOff>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892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99</xdr:row>
      <xdr:rowOff>0</xdr:rowOff>
    </xdr:from>
    <xdr:to>
      <xdr:col>46</xdr:col>
      <xdr:colOff>190500</xdr:colOff>
      <xdr:row>100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912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100</xdr:row>
      <xdr:rowOff>0</xdr:rowOff>
    </xdr:from>
    <xdr:to>
      <xdr:col>46</xdr:col>
      <xdr:colOff>190500</xdr:colOff>
      <xdr:row>101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932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101</xdr:row>
      <xdr:rowOff>0</xdr:rowOff>
    </xdr:from>
    <xdr:to>
      <xdr:col>46</xdr:col>
      <xdr:colOff>190500</xdr:colOff>
      <xdr:row>102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952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102</xdr:row>
      <xdr:rowOff>0</xdr:rowOff>
    </xdr:from>
    <xdr:to>
      <xdr:col>46</xdr:col>
      <xdr:colOff>190500</xdr:colOff>
      <xdr:row>103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972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103</xdr:row>
      <xdr:rowOff>0</xdr:rowOff>
    </xdr:from>
    <xdr:to>
      <xdr:col>46</xdr:col>
      <xdr:colOff>190500</xdr:colOff>
      <xdr:row>103</xdr:row>
      <xdr:rowOff>190500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104</xdr:row>
      <xdr:rowOff>0</xdr:rowOff>
    </xdr:from>
    <xdr:to>
      <xdr:col>46</xdr:col>
      <xdr:colOff>190500</xdr:colOff>
      <xdr:row>105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012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105</xdr:row>
      <xdr:rowOff>0</xdr:rowOff>
    </xdr:from>
    <xdr:to>
      <xdr:col>46</xdr:col>
      <xdr:colOff>190500</xdr:colOff>
      <xdr:row>106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032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107</xdr:row>
      <xdr:rowOff>0</xdr:rowOff>
    </xdr:from>
    <xdr:to>
      <xdr:col>46</xdr:col>
      <xdr:colOff>190500</xdr:colOff>
      <xdr:row>108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072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108</xdr:row>
      <xdr:rowOff>0</xdr:rowOff>
    </xdr:from>
    <xdr:to>
      <xdr:col>46</xdr:col>
      <xdr:colOff>190500</xdr:colOff>
      <xdr:row>109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092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109</xdr:row>
      <xdr:rowOff>0</xdr:rowOff>
    </xdr:from>
    <xdr:to>
      <xdr:col>46</xdr:col>
      <xdr:colOff>190500</xdr:colOff>
      <xdr:row>110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112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110</xdr:row>
      <xdr:rowOff>0</xdr:rowOff>
    </xdr:from>
    <xdr:to>
      <xdr:col>46</xdr:col>
      <xdr:colOff>190500</xdr:colOff>
      <xdr:row>111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132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111</xdr:row>
      <xdr:rowOff>0</xdr:rowOff>
    </xdr:from>
    <xdr:to>
      <xdr:col>46</xdr:col>
      <xdr:colOff>190500</xdr:colOff>
      <xdr:row>111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113</xdr:row>
      <xdr:rowOff>0</xdr:rowOff>
    </xdr:from>
    <xdr:to>
      <xdr:col>46</xdr:col>
      <xdr:colOff>190500</xdr:colOff>
      <xdr:row>114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192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115</xdr:row>
      <xdr:rowOff>0</xdr:rowOff>
    </xdr:from>
    <xdr:to>
      <xdr:col>46</xdr:col>
      <xdr:colOff>190500</xdr:colOff>
      <xdr:row>116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232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116</xdr:row>
      <xdr:rowOff>0</xdr:rowOff>
    </xdr:from>
    <xdr:to>
      <xdr:col>46</xdr:col>
      <xdr:colOff>190500</xdr:colOff>
      <xdr:row>117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116</xdr:row>
      <xdr:rowOff>0</xdr:rowOff>
    </xdr:from>
    <xdr:to>
      <xdr:col>46</xdr:col>
      <xdr:colOff>190500</xdr:colOff>
      <xdr:row>117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252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190500</xdr:colOff>
      <xdr:row>120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312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119</xdr:row>
      <xdr:rowOff>0</xdr:rowOff>
    </xdr:from>
    <xdr:to>
      <xdr:col>46</xdr:col>
      <xdr:colOff>190500</xdr:colOff>
      <xdr:row>120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312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120</xdr:row>
      <xdr:rowOff>0</xdr:rowOff>
    </xdr:from>
    <xdr:to>
      <xdr:col>46</xdr:col>
      <xdr:colOff>190500</xdr:colOff>
      <xdr:row>121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332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121</xdr:row>
      <xdr:rowOff>0</xdr:rowOff>
    </xdr:from>
    <xdr:to>
      <xdr:col>46</xdr:col>
      <xdr:colOff>190500</xdr:colOff>
      <xdr:row>122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122</xdr:row>
      <xdr:rowOff>0</xdr:rowOff>
    </xdr:from>
    <xdr:to>
      <xdr:col>46</xdr:col>
      <xdr:colOff>190500</xdr:colOff>
      <xdr:row>123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372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126</xdr:row>
      <xdr:rowOff>0</xdr:rowOff>
    </xdr:from>
    <xdr:to>
      <xdr:col>46</xdr:col>
      <xdr:colOff>190500</xdr:colOff>
      <xdr:row>127</xdr:row>
      <xdr:rowOff>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452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126</xdr:row>
      <xdr:rowOff>0</xdr:rowOff>
    </xdr:from>
    <xdr:to>
      <xdr:col>46</xdr:col>
      <xdr:colOff>190500</xdr:colOff>
      <xdr:row>127</xdr:row>
      <xdr:rowOff>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452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127</xdr:row>
      <xdr:rowOff>0</xdr:rowOff>
    </xdr:from>
    <xdr:to>
      <xdr:col>46</xdr:col>
      <xdr:colOff>190500</xdr:colOff>
      <xdr:row>128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472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128</xdr:row>
      <xdr:rowOff>0</xdr:rowOff>
    </xdr:from>
    <xdr:to>
      <xdr:col>46</xdr:col>
      <xdr:colOff>190500</xdr:colOff>
      <xdr:row>129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492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129</xdr:row>
      <xdr:rowOff>0</xdr:rowOff>
    </xdr:from>
    <xdr:to>
      <xdr:col>46</xdr:col>
      <xdr:colOff>190500</xdr:colOff>
      <xdr:row>129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512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130</xdr:row>
      <xdr:rowOff>0</xdr:rowOff>
    </xdr:from>
    <xdr:to>
      <xdr:col>46</xdr:col>
      <xdr:colOff>190500</xdr:colOff>
      <xdr:row>131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532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131</xdr:row>
      <xdr:rowOff>0</xdr:rowOff>
    </xdr:from>
    <xdr:to>
      <xdr:col>46</xdr:col>
      <xdr:colOff>190500</xdr:colOff>
      <xdr:row>132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552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132</xdr:row>
      <xdr:rowOff>0</xdr:rowOff>
    </xdr:from>
    <xdr:to>
      <xdr:col>46</xdr:col>
      <xdr:colOff>190500</xdr:colOff>
      <xdr:row>133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572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133</xdr:row>
      <xdr:rowOff>0</xdr:rowOff>
    </xdr:from>
    <xdr:to>
      <xdr:col>46</xdr:col>
      <xdr:colOff>190500</xdr:colOff>
      <xdr:row>134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592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180975</xdr:rowOff>
    </xdr:from>
    <xdr:to>
      <xdr:col>46</xdr:col>
      <xdr:colOff>190500</xdr:colOff>
      <xdr:row>23</xdr:row>
      <xdr:rowOff>361950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35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23</xdr:row>
      <xdr:rowOff>0</xdr:rowOff>
    </xdr:from>
    <xdr:to>
      <xdr:col>46</xdr:col>
      <xdr:colOff>190500</xdr:colOff>
      <xdr:row>23</xdr:row>
      <xdr:rowOff>200025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17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24</xdr:row>
      <xdr:rowOff>0</xdr:rowOff>
    </xdr:from>
    <xdr:to>
      <xdr:col>46</xdr:col>
      <xdr:colOff>190500</xdr:colOff>
      <xdr:row>24</xdr:row>
      <xdr:rowOff>200025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53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25</xdr:row>
      <xdr:rowOff>0</xdr:rowOff>
    </xdr:from>
    <xdr:to>
      <xdr:col>46</xdr:col>
      <xdr:colOff>190500</xdr:colOff>
      <xdr:row>25</xdr:row>
      <xdr:rowOff>200025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375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26</xdr:row>
      <xdr:rowOff>0</xdr:rowOff>
    </xdr:from>
    <xdr:to>
      <xdr:col>46</xdr:col>
      <xdr:colOff>190500</xdr:colOff>
      <xdr:row>27</xdr:row>
      <xdr:rowOff>47625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403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27</xdr:row>
      <xdr:rowOff>0</xdr:rowOff>
    </xdr:from>
    <xdr:to>
      <xdr:col>46</xdr:col>
      <xdr:colOff>190500</xdr:colOff>
      <xdr:row>27</xdr:row>
      <xdr:rowOff>200025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6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6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6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6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6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6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6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6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6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6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6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6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64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7</xdr:row>
      <xdr:rowOff>0</xdr:rowOff>
    </xdr:from>
    <xdr:to>
      <xdr:col>46</xdr:col>
      <xdr:colOff>190500</xdr:colOff>
      <xdr:row>7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32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8</xdr:row>
      <xdr:rowOff>0</xdr:rowOff>
    </xdr:from>
    <xdr:to>
      <xdr:col>46</xdr:col>
      <xdr:colOff>190500</xdr:colOff>
      <xdr:row>8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458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190500</xdr:colOff>
      <xdr:row>9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51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10</xdr:row>
      <xdr:rowOff>0</xdr:rowOff>
    </xdr:from>
    <xdr:to>
      <xdr:col>46</xdr:col>
      <xdr:colOff>190500</xdr:colOff>
      <xdr:row>10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573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11</xdr:row>
      <xdr:rowOff>0</xdr:rowOff>
    </xdr:from>
    <xdr:to>
      <xdr:col>46</xdr:col>
      <xdr:colOff>190500</xdr:colOff>
      <xdr:row>11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12</xdr:row>
      <xdr:rowOff>0</xdr:rowOff>
    </xdr:from>
    <xdr:to>
      <xdr:col>46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706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12</xdr:row>
      <xdr:rowOff>0</xdr:rowOff>
    </xdr:from>
    <xdr:to>
      <xdr:col>46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706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12</xdr:row>
      <xdr:rowOff>0</xdr:rowOff>
    </xdr:from>
    <xdr:to>
      <xdr:col>46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706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14</xdr:row>
      <xdr:rowOff>0</xdr:rowOff>
    </xdr:from>
    <xdr:to>
      <xdr:col>46</xdr:col>
      <xdr:colOff>190500</xdr:colOff>
      <xdr:row>14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82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15</xdr:row>
      <xdr:rowOff>0</xdr:rowOff>
    </xdr:from>
    <xdr:to>
      <xdr:col>46</xdr:col>
      <xdr:colOff>190500</xdr:colOff>
      <xdr:row>15</xdr:row>
      <xdr:rowOff>190500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858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16</xdr:row>
      <xdr:rowOff>0</xdr:rowOff>
    </xdr:from>
    <xdr:to>
      <xdr:col>46</xdr:col>
      <xdr:colOff>190500</xdr:colOff>
      <xdr:row>16</xdr:row>
      <xdr:rowOff>190500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89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17</xdr:row>
      <xdr:rowOff>0</xdr:rowOff>
    </xdr:from>
    <xdr:to>
      <xdr:col>46</xdr:col>
      <xdr:colOff>190500</xdr:colOff>
      <xdr:row>17</xdr:row>
      <xdr:rowOff>190500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934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18</xdr:row>
      <xdr:rowOff>0</xdr:rowOff>
    </xdr:from>
    <xdr:to>
      <xdr:col>46</xdr:col>
      <xdr:colOff>190500</xdr:colOff>
      <xdr:row>18</xdr:row>
      <xdr:rowOff>190500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19</xdr:row>
      <xdr:rowOff>0</xdr:rowOff>
    </xdr:from>
    <xdr:to>
      <xdr:col>46</xdr:col>
      <xdr:colOff>190500</xdr:colOff>
      <xdr:row>19</xdr:row>
      <xdr:rowOff>190500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20</xdr:row>
      <xdr:rowOff>0</xdr:rowOff>
    </xdr:from>
    <xdr:to>
      <xdr:col>46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21</xdr:row>
      <xdr:rowOff>0</xdr:rowOff>
    </xdr:from>
    <xdr:to>
      <xdr:col>46</xdr:col>
      <xdr:colOff>190500</xdr:colOff>
      <xdr:row>21</xdr:row>
      <xdr:rowOff>190500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21</xdr:row>
      <xdr:rowOff>0</xdr:rowOff>
    </xdr:from>
    <xdr:to>
      <xdr:col>46</xdr:col>
      <xdr:colOff>190500</xdr:colOff>
      <xdr:row>21</xdr:row>
      <xdr:rowOff>190500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21</xdr:row>
      <xdr:rowOff>0</xdr:rowOff>
    </xdr:from>
    <xdr:to>
      <xdr:col>46</xdr:col>
      <xdr:colOff>190500</xdr:colOff>
      <xdr:row>21</xdr:row>
      <xdr:rowOff>190500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21</xdr:row>
      <xdr:rowOff>0</xdr:rowOff>
    </xdr:from>
    <xdr:to>
      <xdr:col>46</xdr:col>
      <xdr:colOff>190500</xdr:colOff>
      <xdr:row>21</xdr:row>
      <xdr:rowOff>190500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21</xdr:row>
      <xdr:rowOff>0</xdr:rowOff>
    </xdr:from>
    <xdr:to>
      <xdr:col>46</xdr:col>
      <xdr:colOff>190500</xdr:colOff>
      <xdr:row>21</xdr:row>
      <xdr:rowOff>190500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21</xdr:row>
      <xdr:rowOff>0</xdr:rowOff>
    </xdr:from>
    <xdr:to>
      <xdr:col>46</xdr:col>
      <xdr:colOff>190500</xdr:colOff>
      <xdr:row>21</xdr:row>
      <xdr:rowOff>190500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21</xdr:row>
      <xdr:rowOff>0</xdr:rowOff>
    </xdr:from>
    <xdr:to>
      <xdr:col>46</xdr:col>
      <xdr:colOff>190500</xdr:colOff>
      <xdr:row>21</xdr:row>
      <xdr:rowOff>190500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21</xdr:row>
      <xdr:rowOff>0</xdr:rowOff>
    </xdr:from>
    <xdr:to>
      <xdr:col>46</xdr:col>
      <xdr:colOff>190500</xdr:colOff>
      <xdr:row>21</xdr:row>
      <xdr:rowOff>190500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21</xdr:row>
      <xdr:rowOff>0</xdr:rowOff>
    </xdr:from>
    <xdr:to>
      <xdr:col>46</xdr:col>
      <xdr:colOff>190500</xdr:colOff>
      <xdr:row>21</xdr:row>
      <xdr:rowOff>190500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0</xdr:colOff>
      <xdr:row>21</xdr:row>
      <xdr:rowOff>0</xdr:rowOff>
    </xdr:from>
    <xdr:to>
      <xdr:col>46</xdr:col>
      <xdr:colOff>190500</xdr:colOff>
      <xdr:row>21</xdr:row>
      <xdr:rowOff>190500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86137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U135"/>
  <sheetViews>
    <sheetView showGridLines="0" tabSelected="1" zoomScale="80" zoomScaleNormal="80" workbookViewId="0" topLeftCell="A1">
      <selection activeCell="M15" sqref="M15"/>
    </sheetView>
  </sheetViews>
  <sheetFormatPr defaultColWidth="8.8515625" defaultRowHeight="15"/>
  <cols>
    <col min="1" max="1" width="1.421875" style="15" customWidth="1"/>
    <col min="2" max="2" width="8.00390625" style="17" customWidth="1"/>
    <col min="3" max="3" width="40.00390625" style="12" customWidth="1"/>
    <col min="4" max="4" width="9.00390625" style="13" customWidth="1"/>
    <col min="5" max="5" width="9.140625" style="14" customWidth="1"/>
    <col min="6" max="6" width="34.140625" style="12" customWidth="1"/>
    <col min="7" max="7" width="12.57421875" style="12" customWidth="1"/>
    <col min="8" max="8" width="20.8515625" style="12" customWidth="1"/>
    <col min="9" max="9" width="18.421875" style="15" customWidth="1"/>
    <col min="10" max="10" width="16.7109375" style="15" customWidth="1"/>
    <col min="11" max="11" width="18.7109375" style="15" customWidth="1"/>
    <col min="12" max="12" width="16.28125" style="15" customWidth="1"/>
    <col min="13" max="13" width="18.8515625" style="15" customWidth="1"/>
    <col min="14" max="14" width="18.00390625" style="15" customWidth="1"/>
    <col min="15" max="15" width="8.8515625" style="15" hidden="1" customWidth="1"/>
    <col min="16" max="18" width="8.8515625" style="15" customWidth="1"/>
    <col min="19" max="19" width="8.8515625" style="15" hidden="1" customWidth="1"/>
    <col min="20" max="16384" width="8.8515625" style="15" customWidth="1"/>
  </cols>
  <sheetData>
    <row r="2" spans="2:14" ht="18.75">
      <c r="B2" s="1" t="s">
        <v>50</v>
      </c>
      <c r="N2" s="16" t="s">
        <v>63</v>
      </c>
    </row>
    <row r="3" ht="15">
      <c r="M3" s="18"/>
    </row>
    <row r="4" ht="19.9" customHeight="1" thickBot="1">
      <c r="M4" s="2" t="s">
        <v>51</v>
      </c>
    </row>
    <row r="5" spans="2:47" ht="61.5" thickBot="1" thickTop="1">
      <c r="B5" s="9" t="s">
        <v>3</v>
      </c>
      <c r="C5" s="10" t="s">
        <v>0</v>
      </c>
      <c r="D5" s="10" t="s">
        <v>1</v>
      </c>
      <c r="E5" s="10" t="s">
        <v>70</v>
      </c>
      <c r="F5" s="10" t="s">
        <v>2</v>
      </c>
      <c r="G5" s="10" t="s">
        <v>48</v>
      </c>
      <c r="H5" s="10" t="s">
        <v>71</v>
      </c>
      <c r="I5" s="10" t="s">
        <v>49</v>
      </c>
      <c r="J5" s="10" t="s">
        <v>4</v>
      </c>
      <c r="K5" s="3" t="s">
        <v>52</v>
      </c>
      <c r="L5" s="4" t="s">
        <v>62</v>
      </c>
      <c r="M5" s="5" t="s">
        <v>61</v>
      </c>
      <c r="N5" s="4" t="s">
        <v>53</v>
      </c>
      <c r="AU5" s="15" t="s">
        <v>5</v>
      </c>
    </row>
    <row r="6" spans="2:47" ht="60.75" thickTop="1">
      <c r="B6" s="19">
        <v>1</v>
      </c>
      <c r="C6" s="20" t="s">
        <v>11</v>
      </c>
      <c r="D6" s="21">
        <v>2</v>
      </c>
      <c r="E6" s="22" t="s">
        <v>12</v>
      </c>
      <c r="F6" s="20" t="s">
        <v>13</v>
      </c>
      <c r="G6" s="79" t="s">
        <v>47</v>
      </c>
      <c r="H6" s="22" t="s">
        <v>66</v>
      </c>
      <c r="I6" s="23" t="s">
        <v>54</v>
      </c>
      <c r="J6" s="23" t="s">
        <v>14</v>
      </c>
      <c r="K6" s="24">
        <v>2000</v>
      </c>
      <c r="L6" s="6" t="str">
        <f aca="true" t="shared" si="0" ref="L6">IF(ISNUMBER(M6),IF(M6&gt;K6,"NEVYHOVUJE","OK")," ")</f>
        <v>OK</v>
      </c>
      <c r="M6" s="75">
        <v>1331</v>
      </c>
      <c r="N6" s="25">
        <f aca="true" t="shared" si="1" ref="N6:N23">D6*M6</f>
        <v>2662</v>
      </c>
      <c r="O6" s="15">
        <v>1</v>
      </c>
      <c r="S6" s="15">
        <f aca="true" t="shared" si="2" ref="S6:S23">SUM(D6*K6)</f>
        <v>4000</v>
      </c>
      <c r="AU6" s="26" t="s">
        <v>6</v>
      </c>
    </row>
    <row r="7" spans="2:47" ht="65.45" customHeight="1" thickBot="1">
      <c r="B7" s="27">
        <v>2</v>
      </c>
      <c r="C7" s="28" t="s">
        <v>15</v>
      </c>
      <c r="D7" s="29">
        <v>2</v>
      </c>
      <c r="E7" s="30" t="s">
        <v>12</v>
      </c>
      <c r="F7" s="28" t="s">
        <v>16</v>
      </c>
      <c r="G7" s="80"/>
      <c r="H7" s="30" t="s">
        <v>67</v>
      </c>
      <c r="I7" s="31" t="s">
        <v>55</v>
      </c>
      <c r="J7" s="31" t="s">
        <v>14</v>
      </c>
      <c r="K7" s="32">
        <v>1500</v>
      </c>
      <c r="L7" s="7" t="str">
        <f aca="true" t="shared" si="3" ref="L7:L9">IF(ISNUMBER(M7),IF(M7&gt;K7,"NEVYHOVUJE","OK")," ")</f>
        <v>OK</v>
      </c>
      <c r="M7" s="76">
        <v>1226</v>
      </c>
      <c r="N7" s="33">
        <f t="shared" si="1"/>
        <v>2452</v>
      </c>
      <c r="O7" s="15">
        <v>2</v>
      </c>
      <c r="S7" s="15">
        <f t="shared" si="2"/>
        <v>3000</v>
      </c>
      <c r="AU7" s="26" t="s">
        <v>7</v>
      </c>
    </row>
    <row r="8" spans="2:47" ht="105.6" customHeight="1" thickBot="1" thickTop="1">
      <c r="B8" s="34">
        <v>3</v>
      </c>
      <c r="C8" s="35" t="s">
        <v>15</v>
      </c>
      <c r="D8" s="36">
        <v>2</v>
      </c>
      <c r="E8" s="37" t="s">
        <v>12</v>
      </c>
      <c r="F8" s="35" t="s">
        <v>16</v>
      </c>
      <c r="G8" s="37" t="s">
        <v>47</v>
      </c>
      <c r="H8" s="37" t="s">
        <v>68</v>
      </c>
      <c r="I8" s="38" t="s">
        <v>56</v>
      </c>
      <c r="J8" s="39" t="s">
        <v>14</v>
      </c>
      <c r="K8" s="40">
        <v>1500</v>
      </c>
      <c r="L8" s="7" t="str">
        <f t="shared" si="3"/>
        <v>OK</v>
      </c>
      <c r="M8" s="76">
        <v>1226</v>
      </c>
      <c r="N8" s="33">
        <f t="shared" si="1"/>
        <v>2452</v>
      </c>
      <c r="O8" s="15">
        <v>3</v>
      </c>
      <c r="S8" s="15">
        <f t="shared" si="2"/>
        <v>3000</v>
      </c>
      <c r="AU8" s="26" t="s">
        <v>8</v>
      </c>
    </row>
    <row r="9" spans="2:47" ht="45.75" thickTop="1">
      <c r="B9" s="41">
        <v>4</v>
      </c>
      <c r="C9" s="42" t="s">
        <v>17</v>
      </c>
      <c r="D9" s="43">
        <v>4</v>
      </c>
      <c r="E9" s="44" t="s">
        <v>12</v>
      </c>
      <c r="F9" s="42" t="s">
        <v>18</v>
      </c>
      <c r="G9" s="102" t="s">
        <v>47</v>
      </c>
      <c r="H9" s="84"/>
      <c r="I9" s="81" t="s">
        <v>57</v>
      </c>
      <c r="J9" s="81" t="s">
        <v>69</v>
      </c>
      <c r="K9" s="45">
        <v>1700</v>
      </c>
      <c r="L9" s="6" t="str">
        <f t="shared" si="3"/>
        <v>OK</v>
      </c>
      <c r="M9" s="75">
        <v>1586</v>
      </c>
      <c r="N9" s="25">
        <f t="shared" si="1"/>
        <v>6344</v>
      </c>
      <c r="O9" s="15">
        <v>4</v>
      </c>
      <c r="S9" s="15">
        <f t="shared" si="2"/>
        <v>6800</v>
      </c>
      <c r="AU9" s="26" t="s">
        <v>9</v>
      </c>
    </row>
    <row r="10" spans="2:47" ht="45">
      <c r="B10" s="46">
        <v>5</v>
      </c>
      <c r="C10" s="47" t="s">
        <v>19</v>
      </c>
      <c r="D10" s="48">
        <v>6</v>
      </c>
      <c r="E10" s="49" t="s">
        <v>12</v>
      </c>
      <c r="F10" s="47" t="s">
        <v>20</v>
      </c>
      <c r="G10" s="103"/>
      <c r="H10" s="85"/>
      <c r="I10" s="82"/>
      <c r="J10" s="82"/>
      <c r="K10" s="50">
        <v>190</v>
      </c>
      <c r="L10" s="6" t="str">
        <f aca="true" t="shared" si="4" ref="L10:L23">IF(ISNUMBER(M10),IF(M10&gt;K10,"NEVYHOVUJE","OK")," ")</f>
        <v>OK</v>
      </c>
      <c r="M10" s="75">
        <v>189</v>
      </c>
      <c r="N10" s="25">
        <f t="shared" si="1"/>
        <v>1134</v>
      </c>
      <c r="O10" s="15">
        <v>5</v>
      </c>
      <c r="S10" s="15">
        <f t="shared" si="2"/>
        <v>1140</v>
      </c>
      <c r="AU10" s="26" t="s">
        <v>10</v>
      </c>
    </row>
    <row r="11" spans="2:47" ht="45">
      <c r="B11" s="51">
        <v>6</v>
      </c>
      <c r="C11" s="52" t="s">
        <v>21</v>
      </c>
      <c r="D11" s="53">
        <v>1</v>
      </c>
      <c r="E11" s="54" t="s">
        <v>12</v>
      </c>
      <c r="F11" s="52" t="s">
        <v>22</v>
      </c>
      <c r="G11" s="103"/>
      <c r="H11" s="85"/>
      <c r="I11" s="82"/>
      <c r="J11" s="82"/>
      <c r="K11" s="55">
        <v>2600</v>
      </c>
      <c r="L11" s="6" t="str">
        <f t="shared" si="4"/>
        <v>OK</v>
      </c>
      <c r="M11" s="75">
        <v>2322</v>
      </c>
      <c r="N11" s="25">
        <f t="shared" si="1"/>
        <v>2322</v>
      </c>
      <c r="O11" s="15">
        <v>6</v>
      </c>
      <c r="S11" s="15">
        <f t="shared" si="2"/>
        <v>2600</v>
      </c>
      <c r="AU11" s="56"/>
    </row>
    <row r="12" spans="2:47" ht="60">
      <c r="B12" s="51">
        <v>7</v>
      </c>
      <c r="C12" s="52" t="s">
        <v>23</v>
      </c>
      <c r="D12" s="53">
        <v>1</v>
      </c>
      <c r="E12" s="54" t="s">
        <v>12</v>
      </c>
      <c r="F12" s="52" t="s">
        <v>24</v>
      </c>
      <c r="G12" s="103"/>
      <c r="H12" s="85"/>
      <c r="I12" s="82"/>
      <c r="J12" s="82"/>
      <c r="K12" s="55">
        <v>2600</v>
      </c>
      <c r="L12" s="6" t="str">
        <f t="shared" si="4"/>
        <v>OK</v>
      </c>
      <c r="M12" s="75">
        <v>2322</v>
      </c>
      <c r="N12" s="25">
        <f t="shared" si="1"/>
        <v>2322</v>
      </c>
      <c r="O12" s="15">
        <v>7</v>
      </c>
      <c r="S12" s="15">
        <f t="shared" si="2"/>
        <v>2600</v>
      </c>
      <c r="AU12" s="56"/>
    </row>
    <row r="13" spans="2:47" ht="45.75" thickBot="1">
      <c r="B13" s="57">
        <v>8</v>
      </c>
      <c r="C13" s="58" t="s">
        <v>25</v>
      </c>
      <c r="D13" s="59">
        <v>1</v>
      </c>
      <c r="E13" s="60" t="s">
        <v>12</v>
      </c>
      <c r="F13" s="58" t="s">
        <v>26</v>
      </c>
      <c r="G13" s="80"/>
      <c r="H13" s="86"/>
      <c r="I13" s="83"/>
      <c r="J13" s="83"/>
      <c r="K13" s="61">
        <v>2600</v>
      </c>
      <c r="L13" s="7" t="str">
        <f t="shared" si="4"/>
        <v>OK</v>
      </c>
      <c r="M13" s="75">
        <v>2322</v>
      </c>
      <c r="N13" s="33">
        <f t="shared" si="1"/>
        <v>2322</v>
      </c>
      <c r="O13" s="15">
        <v>8</v>
      </c>
      <c r="S13" s="15">
        <f t="shared" si="2"/>
        <v>2600</v>
      </c>
      <c r="AU13" s="56"/>
    </row>
    <row r="14" spans="2:47" ht="43.9" customHeight="1" thickTop="1">
      <c r="B14" s="41">
        <v>9</v>
      </c>
      <c r="C14" s="62" t="s">
        <v>27</v>
      </c>
      <c r="D14" s="43">
        <v>2</v>
      </c>
      <c r="E14" s="44" t="s">
        <v>12</v>
      </c>
      <c r="F14" s="63" t="s">
        <v>28</v>
      </c>
      <c r="G14" s="102" t="s">
        <v>47</v>
      </c>
      <c r="H14" s="84"/>
      <c r="I14" s="81" t="s">
        <v>59</v>
      </c>
      <c r="J14" s="81" t="s">
        <v>29</v>
      </c>
      <c r="K14" s="45">
        <v>321</v>
      </c>
      <c r="L14" s="6" t="str">
        <f t="shared" si="4"/>
        <v>OK</v>
      </c>
      <c r="M14" s="75">
        <v>295</v>
      </c>
      <c r="N14" s="25">
        <f t="shared" si="1"/>
        <v>590</v>
      </c>
      <c r="O14" s="15">
        <v>9</v>
      </c>
      <c r="S14" s="15">
        <f t="shared" si="2"/>
        <v>642</v>
      </c>
      <c r="AU14" s="56"/>
    </row>
    <row r="15" spans="2:47" ht="30">
      <c r="B15" s="51">
        <v>10</v>
      </c>
      <c r="C15" s="64" t="s">
        <v>30</v>
      </c>
      <c r="D15" s="53">
        <v>2</v>
      </c>
      <c r="E15" s="54" t="s">
        <v>12</v>
      </c>
      <c r="F15" s="64" t="s">
        <v>31</v>
      </c>
      <c r="G15" s="103"/>
      <c r="H15" s="85"/>
      <c r="I15" s="82"/>
      <c r="J15" s="82"/>
      <c r="K15" s="55">
        <v>321</v>
      </c>
      <c r="L15" s="6" t="str">
        <f t="shared" si="4"/>
        <v>OK</v>
      </c>
      <c r="M15" s="75">
        <v>295</v>
      </c>
      <c r="N15" s="25">
        <f t="shared" si="1"/>
        <v>590</v>
      </c>
      <c r="O15" s="15">
        <v>10</v>
      </c>
      <c r="S15" s="15">
        <f t="shared" si="2"/>
        <v>642</v>
      </c>
      <c r="AU15" s="56"/>
    </row>
    <row r="16" spans="2:47" ht="30">
      <c r="B16" s="51">
        <v>11</v>
      </c>
      <c r="C16" s="64" t="s">
        <v>30</v>
      </c>
      <c r="D16" s="53">
        <v>2</v>
      </c>
      <c r="E16" s="54" t="s">
        <v>12</v>
      </c>
      <c r="F16" s="64" t="s">
        <v>32</v>
      </c>
      <c r="G16" s="103"/>
      <c r="H16" s="85"/>
      <c r="I16" s="82"/>
      <c r="J16" s="82"/>
      <c r="K16" s="55">
        <v>321</v>
      </c>
      <c r="L16" s="6" t="str">
        <f t="shared" si="4"/>
        <v>OK</v>
      </c>
      <c r="M16" s="75">
        <v>295</v>
      </c>
      <c r="N16" s="25">
        <f t="shared" si="1"/>
        <v>590</v>
      </c>
      <c r="O16" s="15">
        <v>11</v>
      </c>
      <c r="S16" s="15">
        <f t="shared" si="2"/>
        <v>642</v>
      </c>
      <c r="AU16" s="56"/>
    </row>
    <row r="17" spans="2:47" ht="30">
      <c r="B17" s="51">
        <v>12</v>
      </c>
      <c r="C17" s="64" t="s">
        <v>30</v>
      </c>
      <c r="D17" s="53">
        <v>2</v>
      </c>
      <c r="E17" s="54" t="s">
        <v>12</v>
      </c>
      <c r="F17" s="77" t="s">
        <v>33</v>
      </c>
      <c r="G17" s="103"/>
      <c r="H17" s="85"/>
      <c r="I17" s="82"/>
      <c r="J17" s="82"/>
      <c r="K17" s="55">
        <v>321</v>
      </c>
      <c r="L17" s="6" t="str">
        <f t="shared" si="4"/>
        <v>OK</v>
      </c>
      <c r="M17" s="75">
        <v>295</v>
      </c>
      <c r="N17" s="25">
        <f t="shared" si="1"/>
        <v>590</v>
      </c>
      <c r="O17" s="15">
        <v>12</v>
      </c>
      <c r="S17" s="15">
        <f t="shared" si="2"/>
        <v>642</v>
      </c>
      <c r="AU17" s="56"/>
    </row>
    <row r="18" spans="2:47" ht="30.75" thickBot="1">
      <c r="B18" s="27">
        <v>13</v>
      </c>
      <c r="C18" s="65" t="s">
        <v>30</v>
      </c>
      <c r="D18" s="29">
        <v>2</v>
      </c>
      <c r="E18" s="30" t="s">
        <v>12</v>
      </c>
      <c r="F18" s="78" t="s">
        <v>34</v>
      </c>
      <c r="G18" s="80"/>
      <c r="H18" s="86"/>
      <c r="I18" s="83"/>
      <c r="J18" s="83"/>
      <c r="K18" s="32">
        <v>330</v>
      </c>
      <c r="L18" s="7" t="str">
        <f t="shared" si="4"/>
        <v>OK</v>
      </c>
      <c r="M18" s="76">
        <v>315</v>
      </c>
      <c r="N18" s="33">
        <f t="shared" si="1"/>
        <v>630</v>
      </c>
      <c r="O18" s="15">
        <v>13</v>
      </c>
      <c r="S18" s="15">
        <f t="shared" si="2"/>
        <v>660</v>
      </c>
      <c r="AU18" s="56"/>
    </row>
    <row r="19" spans="2:47" ht="120" customHeight="1" thickBot="1" thickTop="1">
      <c r="B19" s="34">
        <v>14</v>
      </c>
      <c r="C19" s="35" t="s">
        <v>35</v>
      </c>
      <c r="D19" s="36">
        <v>2</v>
      </c>
      <c r="E19" s="37" t="s">
        <v>12</v>
      </c>
      <c r="F19" s="35" t="s">
        <v>36</v>
      </c>
      <c r="G19" s="37" t="s">
        <v>47</v>
      </c>
      <c r="H19" s="66"/>
      <c r="I19" s="39" t="s">
        <v>58</v>
      </c>
      <c r="J19" s="67" t="s">
        <v>37</v>
      </c>
      <c r="K19" s="40">
        <v>400</v>
      </c>
      <c r="L19" s="7" t="str">
        <f t="shared" si="4"/>
        <v>OK</v>
      </c>
      <c r="M19" s="76">
        <v>399</v>
      </c>
      <c r="N19" s="33">
        <f t="shared" si="1"/>
        <v>798</v>
      </c>
      <c r="O19" s="15">
        <v>14</v>
      </c>
      <c r="S19" s="15">
        <f t="shared" si="2"/>
        <v>800</v>
      </c>
      <c r="AU19" s="56"/>
    </row>
    <row r="20" spans="2:47" ht="45" customHeight="1" thickTop="1">
      <c r="B20" s="41">
        <v>15</v>
      </c>
      <c r="C20" s="42" t="s">
        <v>38</v>
      </c>
      <c r="D20" s="43">
        <v>1</v>
      </c>
      <c r="E20" s="44" t="s">
        <v>12</v>
      </c>
      <c r="F20" s="42" t="s">
        <v>39</v>
      </c>
      <c r="G20" s="102" t="s">
        <v>47</v>
      </c>
      <c r="H20" s="84"/>
      <c r="I20" s="81" t="s">
        <v>40</v>
      </c>
      <c r="J20" s="81" t="s">
        <v>41</v>
      </c>
      <c r="K20" s="45">
        <v>1400</v>
      </c>
      <c r="L20" s="6" t="str">
        <f t="shared" si="4"/>
        <v>OK</v>
      </c>
      <c r="M20" s="75">
        <v>1165</v>
      </c>
      <c r="N20" s="25">
        <f t="shared" si="1"/>
        <v>1165</v>
      </c>
      <c r="O20" s="15">
        <v>15</v>
      </c>
      <c r="S20" s="15">
        <f t="shared" si="2"/>
        <v>1400</v>
      </c>
      <c r="AU20" s="56"/>
    </row>
    <row r="21" spans="2:47" ht="45">
      <c r="B21" s="51">
        <v>16</v>
      </c>
      <c r="C21" s="52" t="s">
        <v>42</v>
      </c>
      <c r="D21" s="53">
        <v>1</v>
      </c>
      <c r="E21" s="54" t="s">
        <v>12</v>
      </c>
      <c r="F21" s="52" t="s">
        <v>43</v>
      </c>
      <c r="G21" s="103"/>
      <c r="H21" s="85"/>
      <c r="I21" s="82"/>
      <c r="J21" s="82"/>
      <c r="K21" s="55">
        <v>1900</v>
      </c>
      <c r="L21" s="6" t="str">
        <f t="shared" si="4"/>
        <v>OK</v>
      </c>
      <c r="M21" s="75">
        <v>1571</v>
      </c>
      <c r="N21" s="25">
        <f t="shared" si="1"/>
        <v>1571</v>
      </c>
      <c r="O21" s="15">
        <v>16</v>
      </c>
      <c r="S21" s="15">
        <f t="shared" si="2"/>
        <v>1900</v>
      </c>
      <c r="AU21" s="56"/>
    </row>
    <row r="22" spans="2:47" ht="30">
      <c r="B22" s="51">
        <v>17</v>
      </c>
      <c r="C22" s="52" t="s">
        <v>46</v>
      </c>
      <c r="D22" s="53">
        <v>1</v>
      </c>
      <c r="E22" s="54" t="s">
        <v>12</v>
      </c>
      <c r="F22" s="52" t="s">
        <v>44</v>
      </c>
      <c r="G22" s="103"/>
      <c r="H22" s="85"/>
      <c r="I22" s="82"/>
      <c r="J22" s="82"/>
      <c r="K22" s="55">
        <v>2500</v>
      </c>
      <c r="L22" s="6" t="str">
        <f t="shared" si="4"/>
        <v>OK</v>
      </c>
      <c r="M22" s="75">
        <v>1740</v>
      </c>
      <c r="N22" s="25">
        <f t="shared" si="1"/>
        <v>1740</v>
      </c>
      <c r="O22" s="15">
        <v>17</v>
      </c>
      <c r="S22" s="15">
        <f t="shared" si="2"/>
        <v>2500</v>
      </c>
      <c r="AU22" s="68"/>
    </row>
    <row r="23" spans="2:47" ht="30.75" thickBot="1">
      <c r="B23" s="27">
        <v>18</v>
      </c>
      <c r="C23" s="28" t="s">
        <v>46</v>
      </c>
      <c r="D23" s="29">
        <v>1</v>
      </c>
      <c r="E23" s="30" t="s">
        <v>12</v>
      </c>
      <c r="F23" s="28" t="s">
        <v>45</v>
      </c>
      <c r="G23" s="80"/>
      <c r="H23" s="86"/>
      <c r="I23" s="83"/>
      <c r="J23" s="83"/>
      <c r="K23" s="32">
        <v>2500</v>
      </c>
      <c r="L23" s="7" t="str">
        <f t="shared" si="4"/>
        <v>OK</v>
      </c>
      <c r="M23" s="76">
        <v>1740</v>
      </c>
      <c r="N23" s="33">
        <f t="shared" si="1"/>
        <v>1740</v>
      </c>
      <c r="O23" s="15">
        <v>18</v>
      </c>
      <c r="S23" s="15">
        <f t="shared" si="2"/>
        <v>2500</v>
      </c>
      <c r="AU23" s="69"/>
    </row>
    <row r="24" spans="2:47" ht="28.9" customHeight="1" thickBot="1" thickTop="1">
      <c r="B24" s="101" t="s">
        <v>60</v>
      </c>
      <c r="C24" s="88"/>
      <c r="D24" s="88"/>
      <c r="E24" s="88"/>
      <c r="F24" s="88"/>
      <c r="G24" s="88"/>
      <c r="H24" s="88"/>
      <c r="I24" s="88"/>
      <c r="J24" s="89"/>
      <c r="K24" s="87">
        <f>SUM(N6:N23)</f>
        <v>32014</v>
      </c>
      <c r="L24" s="88"/>
      <c r="M24" s="88"/>
      <c r="N24" s="89"/>
      <c r="AU24" s="70"/>
    </row>
    <row r="25" ht="17.25" thickBot="1" thickTop="1">
      <c r="AU25" s="70"/>
    </row>
    <row r="26" spans="2:47" ht="22.9" customHeight="1">
      <c r="B26" s="11" t="s">
        <v>72</v>
      </c>
      <c r="C26" s="71"/>
      <c r="K26" s="90" t="s">
        <v>64</v>
      </c>
      <c r="L26" s="93" t="s">
        <v>65</v>
      </c>
      <c r="M26" s="96" t="s">
        <v>60</v>
      </c>
      <c r="AU26" s="70"/>
    </row>
    <row r="27" spans="11:47" ht="12" customHeight="1">
      <c r="K27" s="91"/>
      <c r="L27" s="94"/>
      <c r="M27" s="97"/>
      <c r="AU27" s="70"/>
    </row>
    <row r="28" spans="2:47" ht="25.9" customHeight="1">
      <c r="B28" s="99" t="s">
        <v>73</v>
      </c>
      <c r="C28" s="99"/>
      <c r="D28" s="99"/>
      <c r="E28" s="99"/>
      <c r="F28" s="99"/>
      <c r="G28" s="99"/>
      <c r="H28" s="99"/>
      <c r="I28" s="99"/>
      <c r="K28" s="91"/>
      <c r="L28" s="94"/>
      <c r="M28" s="97"/>
      <c r="AU28" s="70"/>
    </row>
    <row r="29" spans="2:47" ht="25.9" customHeight="1" thickBot="1">
      <c r="B29" s="99"/>
      <c r="C29" s="99"/>
      <c r="D29" s="99"/>
      <c r="E29" s="99"/>
      <c r="F29" s="99"/>
      <c r="G29" s="99"/>
      <c r="H29" s="99"/>
      <c r="I29" s="99"/>
      <c r="K29" s="92"/>
      <c r="L29" s="95"/>
      <c r="M29" s="98"/>
      <c r="AU29" s="69"/>
    </row>
    <row r="30" spans="2:47" ht="25.9" customHeight="1" thickBot="1" thickTop="1">
      <c r="B30" s="99"/>
      <c r="C30" s="99"/>
      <c r="D30" s="99"/>
      <c r="E30" s="99"/>
      <c r="F30" s="99"/>
      <c r="G30" s="99"/>
      <c r="H30" s="99"/>
      <c r="I30" s="99"/>
      <c r="K30" s="72">
        <v>38068</v>
      </c>
      <c r="L30" s="8" t="str">
        <f>IF(M30&lt;&gt;0,IF(M30&gt;K30,"NEVYHOVUJE","OK")," ")</f>
        <v>OK</v>
      </c>
      <c r="M30" s="73">
        <f>K24</f>
        <v>32014</v>
      </c>
      <c r="AU30" s="69"/>
    </row>
    <row r="31" spans="2:47" ht="25.9" customHeight="1">
      <c r="B31" s="99"/>
      <c r="C31" s="99"/>
      <c r="D31" s="99"/>
      <c r="E31" s="99"/>
      <c r="F31" s="99"/>
      <c r="G31" s="99"/>
      <c r="H31" s="99"/>
      <c r="I31" s="99"/>
      <c r="AU31" s="69"/>
    </row>
    <row r="32" ht="15.75">
      <c r="AU32" s="69"/>
    </row>
    <row r="33" spans="2:47" ht="18.75">
      <c r="B33" s="74" t="s">
        <v>74</v>
      </c>
      <c r="AU33" s="69"/>
    </row>
    <row r="34" spans="2:47" ht="15.75">
      <c r="B34" s="100" t="s">
        <v>75</v>
      </c>
      <c r="C34" s="100"/>
      <c r="D34" s="100"/>
      <c r="E34" s="100"/>
      <c r="F34" s="100"/>
      <c r="G34" s="100"/>
      <c r="H34" s="100"/>
      <c r="I34" s="100"/>
      <c r="J34" s="100"/>
      <c r="AU34" s="69"/>
    </row>
    <row r="35" ht="15.75">
      <c r="AU35" s="69"/>
    </row>
    <row r="36" ht="15.75">
      <c r="AU36" s="69"/>
    </row>
    <row r="37" ht="15.75">
      <c r="AU37" s="69"/>
    </row>
    <row r="38" ht="15.75">
      <c r="AU38" s="69"/>
    </row>
    <row r="39" ht="15.75">
      <c r="AU39" s="69"/>
    </row>
    <row r="40" ht="15.75">
      <c r="AU40" s="69"/>
    </row>
    <row r="41" ht="15.75">
      <c r="AU41" s="69"/>
    </row>
    <row r="42" ht="15.75">
      <c r="AU42" s="69"/>
    </row>
    <row r="43" ht="15.75">
      <c r="AU43" s="69"/>
    </row>
    <row r="44" ht="15.75">
      <c r="AU44" s="69"/>
    </row>
    <row r="45" ht="15.75">
      <c r="AU45" s="69"/>
    </row>
    <row r="46" ht="15.75">
      <c r="AU46" s="69"/>
    </row>
    <row r="47" ht="15.75">
      <c r="AU47" s="69"/>
    </row>
    <row r="48" ht="15.75">
      <c r="AU48" s="69"/>
    </row>
    <row r="49" ht="15.75">
      <c r="AU49" s="69"/>
    </row>
    <row r="50" ht="15.75">
      <c r="AU50" s="69"/>
    </row>
    <row r="51" ht="15.75">
      <c r="AU51" s="69"/>
    </row>
    <row r="52" ht="15.75">
      <c r="AU52" s="69"/>
    </row>
    <row r="53" ht="15.75">
      <c r="AU53" s="69"/>
    </row>
    <row r="54" ht="15.75">
      <c r="AU54" s="69"/>
    </row>
    <row r="55" ht="15.75">
      <c r="AU55" s="69"/>
    </row>
    <row r="56" ht="15.75">
      <c r="AU56" s="69"/>
    </row>
    <row r="57" ht="15.75">
      <c r="AU57" s="69"/>
    </row>
    <row r="58" ht="15.75">
      <c r="AU58" s="69"/>
    </row>
    <row r="59" ht="15.75">
      <c r="AU59" s="69"/>
    </row>
    <row r="60" ht="15.75">
      <c r="AU60" s="69"/>
    </row>
    <row r="61" ht="15.75">
      <c r="AU61" s="69"/>
    </row>
    <row r="62" ht="15.75">
      <c r="AU62" s="69"/>
    </row>
    <row r="63" ht="15.75">
      <c r="AU63" s="69"/>
    </row>
    <row r="64" ht="15.75">
      <c r="AU64" s="69"/>
    </row>
    <row r="65" ht="15.75">
      <c r="AU65" s="69"/>
    </row>
    <row r="66" ht="15.75">
      <c r="AU66" s="69"/>
    </row>
    <row r="67" ht="15.75">
      <c r="AU67" s="69"/>
    </row>
    <row r="68" ht="15.75">
      <c r="AU68" s="69"/>
    </row>
    <row r="69" ht="15.75">
      <c r="AU69" s="69"/>
    </row>
    <row r="70" ht="15.75">
      <c r="AU70" s="69"/>
    </row>
    <row r="71" ht="15.75">
      <c r="AU71" s="69"/>
    </row>
    <row r="72" ht="15.75">
      <c r="AU72" s="69"/>
    </row>
    <row r="73" ht="15.75">
      <c r="AU73" s="69"/>
    </row>
    <row r="74" ht="15.75">
      <c r="AU74" s="69"/>
    </row>
    <row r="75" ht="15.75">
      <c r="AU75" s="69"/>
    </row>
    <row r="76" ht="15.75">
      <c r="AU76" s="69"/>
    </row>
    <row r="77" ht="15.75">
      <c r="AU77" s="69"/>
    </row>
    <row r="78" ht="15.75">
      <c r="AU78" s="69"/>
    </row>
    <row r="79" ht="15.75">
      <c r="AU79" s="69"/>
    </row>
    <row r="80" ht="15.75">
      <c r="AU80" s="69"/>
    </row>
    <row r="81" ht="15.75">
      <c r="AU81" s="69"/>
    </row>
    <row r="82" ht="15.75">
      <c r="AU82" s="69"/>
    </row>
    <row r="83" ht="15.75">
      <c r="AU83" s="69"/>
    </row>
    <row r="84" ht="15.75">
      <c r="AU84" s="69"/>
    </row>
    <row r="85" ht="15.75">
      <c r="AU85" s="69"/>
    </row>
    <row r="86" ht="15.75">
      <c r="AU86" s="69"/>
    </row>
    <row r="87" ht="15.75">
      <c r="AU87" s="69"/>
    </row>
    <row r="88" ht="15.75">
      <c r="AU88" s="69"/>
    </row>
    <row r="89" ht="15.75">
      <c r="AU89" s="69"/>
    </row>
    <row r="90" ht="15.75">
      <c r="AU90" s="69"/>
    </row>
    <row r="91" ht="15.75">
      <c r="AU91" s="69"/>
    </row>
    <row r="92" ht="15.75">
      <c r="AU92" s="69"/>
    </row>
    <row r="93" ht="15.75">
      <c r="AU93" s="69"/>
    </row>
    <row r="94" ht="15.75">
      <c r="AU94" s="69"/>
    </row>
    <row r="95" ht="15.75">
      <c r="AU95" s="69"/>
    </row>
    <row r="96" ht="15.75">
      <c r="AU96" s="69"/>
    </row>
    <row r="97" ht="15.75">
      <c r="AU97" s="69"/>
    </row>
    <row r="98" ht="15.75">
      <c r="AU98" s="69"/>
    </row>
    <row r="99" ht="15.75">
      <c r="AU99" s="69"/>
    </row>
    <row r="100" ht="15.75">
      <c r="AU100" s="69"/>
    </row>
    <row r="101" ht="15.75">
      <c r="AU101" s="69"/>
    </row>
    <row r="102" ht="15.75">
      <c r="AU102" s="69"/>
    </row>
    <row r="103" ht="15.75">
      <c r="AU103" s="69"/>
    </row>
    <row r="104" ht="15.75">
      <c r="AU104" s="69"/>
    </row>
    <row r="105" ht="15.75">
      <c r="AU105" s="69"/>
    </row>
    <row r="106" ht="15.75">
      <c r="AU106" s="69"/>
    </row>
    <row r="107" ht="15.75">
      <c r="AU107" s="69"/>
    </row>
    <row r="108" ht="15.75">
      <c r="AU108" s="69"/>
    </row>
    <row r="109" ht="15.75">
      <c r="AU109" s="69"/>
    </row>
    <row r="110" ht="15.75">
      <c r="AU110" s="69"/>
    </row>
    <row r="111" ht="15.75">
      <c r="AU111" s="69"/>
    </row>
    <row r="112" ht="15.75">
      <c r="AU112" s="69"/>
    </row>
    <row r="113" ht="15.75">
      <c r="AU113" s="69"/>
    </row>
    <row r="114" ht="15.75">
      <c r="AU114" s="69"/>
    </row>
    <row r="115" ht="15.75">
      <c r="AU115" s="69"/>
    </row>
    <row r="116" ht="15.75">
      <c r="AU116" s="69"/>
    </row>
    <row r="117" ht="15.75">
      <c r="AU117" s="69"/>
    </row>
    <row r="118" ht="15.75">
      <c r="AU118" s="69"/>
    </row>
    <row r="119" ht="15.75">
      <c r="AU119" s="69"/>
    </row>
    <row r="120" ht="15.75">
      <c r="AU120" s="69"/>
    </row>
    <row r="121" ht="15.75">
      <c r="AU121" s="69"/>
    </row>
    <row r="122" ht="15.75">
      <c r="AU122" s="69"/>
    </row>
    <row r="123" ht="15.75">
      <c r="AU123" s="69"/>
    </row>
    <row r="124" ht="15.75">
      <c r="AU124" s="69"/>
    </row>
    <row r="125" ht="15.75">
      <c r="AU125" s="69"/>
    </row>
    <row r="126" ht="15.75">
      <c r="AU126" s="69"/>
    </row>
    <row r="127" ht="15.75">
      <c r="AU127" s="69"/>
    </row>
    <row r="128" ht="15.75">
      <c r="AU128" s="69"/>
    </row>
    <row r="129" ht="15.75">
      <c r="AU129" s="69"/>
    </row>
    <row r="130" ht="15.75">
      <c r="AU130" s="69"/>
    </row>
    <row r="131" ht="15.75">
      <c r="AU131" s="69"/>
    </row>
    <row r="132" ht="15.75">
      <c r="AU132" s="69"/>
    </row>
    <row r="133" ht="15.75">
      <c r="AU133" s="69"/>
    </row>
    <row r="134" ht="15.75">
      <c r="AU134" s="69"/>
    </row>
    <row r="135" ht="15.75">
      <c r="AU135" s="69"/>
    </row>
  </sheetData>
  <mergeCells count="20">
    <mergeCell ref="B34:J34"/>
    <mergeCell ref="J14:J18"/>
    <mergeCell ref="J20:J23"/>
    <mergeCell ref="J9:J13"/>
    <mergeCell ref="B24:J24"/>
    <mergeCell ref="G20:G23"/>
    <mergeCell ref="G14:G18"/>
    <mergeCell ref="G9:G13"/>
    <mergeCell ref="K24:N24"/>
    <mergeCell ref="K26:K29"/>
    <mergeCell ref="L26:L29"/>
    <mergeCell ref="M26:M29"/>
    <mergeCell ref="H9:H13"/>
    <mergeCell ref="B28:I31"/>
    <mergeCell ref="G6:G7"/>
    <mergeCell ref="I9:I13"/>
    <mergeCell ref="I14:I18"/>
    <mergeCell ref="I20:I23"/>
    <mergeCell ref="H14:H18"/>
    <mergeCell ref="H20:H23"/>
  </mergeCells>
  <conditionalFormatting sqref="L6">
    <cfRule type="cellIs" priority="11" dxfId="1" operator="equal">
      <formula>"NEVYHOVUJE"</formula>
    </cfRule>
    <cfRule type="cellIs" priority="12" dxfId="2" operator="equal">
      <formula>"OK"</formula>
    </cfRule>
  </conditionalFormatting>
  <conditionalFormatting sqref="L7 L10 L13 L16 L19 L22">
    <cfRule type="cellIs" priority="9" dxfId="1" operator="equal">
      <formula>"NEVYHOVUJE"</formula>
    </cfRule>
    <cfRule type="cellIs" priority="10" dxfId="2" operator="equal">
      <formula>"OK"</formula>
    </cfRule>
  </conditionalFormatting>
  <conditionalFormatting sqref="L8 L11 L14 L17 L20 L23">
    <cfRule type="cellIs" priority="7" dxfId="1" operator="equal">
      <formula>"NEVYHOVUJE"</formula>
    </cfRule>
    <cfRule type="cellIs" priority="8" dxfId="2" operator="equal">
      <formula>"OK"</formula>
    </cfRule>
  </conditionalFormatting>
  <conditionalFormatting sqref="L9 L12 L15 L18 L21">
    <cfRule type="cellIs" priority="5" dxfId="1" operator="equal">
      <formula>"NEVYHOVUJE"</formula>
    </cfRule>
    <cfRule type="cellIs" priority="6" dxfId="2" operator="equal">
      <formula>"OK"</formula>
    </cfRule>
  </conditionalFormatting>
  <conditionalFormatting sqref="L30">
    <cfRule type="cellIs" priority="1" dxfId="1" operator="equal">
      <formula>"NEVYHOVUJE"</formula>
    </cfRule>
    <cfRule type="cellIs" priority="2" dxfId="0" operator="equal">
      <formula>"OK"</formula>
    </cfRule>
  </conditionalFormatting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+vZ3q2DEqO7U7YXUD902JSmI0dU=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5gdDcLvEzpzA5/DP8noCftYX0ZQ=</DigestValue>
    </Reference>
  </SignedInfo>
  <SignatureValue>mDFlxrI25xntMwu350yyUHo3Si3JoGP2H2/OpsBIcr1x0swvy8jqfZHPa0SVG+AbKVECdnInG9IX
3i/nBZ6bR/aA9QyEDPFUkHcEbZYFJmWczkhPA2QbxOF24fjTkTKH2GlUMSpD+5EFoc6Fv9nLVrmx
opdkhy1FiTWNDNYmye27xcefDz8hdCsgThXXgacUqgOQu9CeRLJ/TRCCXL1YHnNYtmHcUbNgog0A
+W1OAekeUtn4bB4Gz9i+cmtvEJWKh9DMzjSENbNH9Pp4xdFQrVy/LAUTqD6OpQS1uFKrA4xVL8RI
FxuEeAYgwy7X87XdBZ4tYY8d2x7CCsPZGhCgKg==</SignatureValue>
  <KeyInfo>
    <X509Data>
      <X509Certificate>MIIGljCCBX6gAwIBAgIDGPdRMA0GCSqGSIb3DQEBCwUAMF8xCzAJBgNVBAYTAkNaMSwwKgYDVQQK
DCPEjGVza8OhIHBvxaF0YSwgcy5wLiBbScSMIDQ3MTE0OTgzXTEiMCAGA1UEAxMZUG9zdFNpZ251
bSBRdWFsaWZpZWQgQ0EgMjAeFw0xNDA1MjMwNjMyMTBaFw0xNTA2MTIwNjMyMTBaMHgxCzAJBgNV
BAYTAkNaMS0wKwYDVQQKDCRBeGVzIENvbXB1dGVycyBzLnIuby4gW0nEjCAyNTIzMjMxMl0xCjAI
BgNVBAsTATExHDAaBgNVBAMME01nci4gSmnFmcOtIEJsYcW+ZWsxEDAOBgNVBAUTB1AyNzgwMzcw
ggEiMA0GCSqGSIb3DQEBAQUAA4IBDwAwggEKAoIBAQC1O5FWxzW/ncks9hwuy0JF7VDfE2WFVxTN
yvQGSm1Wp0C/dii5MJZELjA58j3jK/m0HRBBXuSOSVZvyXCijioyBJU8/I2SAS5sJOQkQVq6chqS
Fa0VmrqEUHzgQDtF2nh1IFs1LSyDGbyX9sdqD5kj5vroSUDWrflavl+zw0QphPb1qiOATKHbG187
+nGzuZSXKETft4BwQw5bhZnHEo6mv4IHHcyhyEYobrLJPOL66HoISOYZ9Wn6HfC8f7A6dBPL678P
m795R891KzmBOOGsK1PmNr0DGy2UChDUhmEx4VE5THG8m7pUdanlGCBKYToLR8nBHwUW/leqHh+j
0YMdAgMBAAGjggNAMIIDPDA/BgNVHREEODA2gQ5ibGF6ZWtAYXhlcy5jeqAZBgkrBgEEAdwZAgGg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dWFsaWZpZWRjYTIuY3JsMB0GA1UdDgQWBBRFJQ7eNwFpqulRfnx+jjFv75of7TANBgkqhkiG9w0B
AQsFAAOCAQEAQEyKx1ZR+5AOQTEjwwplxpN197XTcgCQVLdU3GmyWxyZ4EiUdBa1CYbquBjuDFX8
M5aN0251kWcOhOJ1UNq0kngFrwktW1F7L5PalJN2i5ryOHNJNKeKp4IYQrCMUqCUKN4jX7DApLWD
AuSjTvfDJlMN+aZR7ECnOJqJJID/Lfp+daKObsH7qtZvDRI4eVc9SJ/c5fDNg4Fc9FMG2R8LiDTP
fRgHqkRE6Y82ntdviKEoLdSQ+HD6OYkCCe7s/x0+Y8BkXIaqZvr4hP5bTW1OWAprpXIRLgOPEe3F
u0tZp64FsZ+WDDsVAao2JF47TLFU+/gZsgd/74y8t4zwVrbHqg==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FMhQefxEuPv/c9Isi0bevGD1YqY=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3X2ynSt4cQEIJsXUpDzBtMhI4oQ=</DigestValue>
      </Reference>
      <Reference URI="/xl/styles.xml?ContentType=application/vnd.openxmlformats-officedocument.spreadsheetml.styles+xml">
        <DigestMethod Algorithm="http://www.w3.org/2000/09/xmldsig#sha1"/>
        <DigestValue>CX1uDRC/Prpn+9E1tZg8kNIv9j0=</DigestValue>
      </Reference>
      <Reference URI="/xl/worksheets/sheet1.xml?ContentType=application/vnd.openxmlformats-officedocument.spreadsheetml.worksheet+xml">
        <DigestMethod Algorithm="http://www.w3.org/2000/09/xmldsig#sha1"/>
        <DigestValue>IJSBYgWA5TYrRRQKokfEbY1FCmg=</DigestValue>
      </Reference>
      <Reference URI="/xl/sharedStrings.xml?ContentType=application/vnd.openxmlformats-officedocument.spreadsheetml.sharedStrings+xml">
        <DigestMethod Algorithm="http://www.w3.org/2000/09/xmldsig#sha1"/>
        <DigestValue>6bdvM0W2J3jbKAnR6W/qa+4WNrg=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bzjnfh6UlYqQhijzwfWo6Fa+Sj0=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2015-04-29T15:29:46Z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2015-04-29T15:29:46Z</xd:SigningTime>
          <xd:SigningCertificate>
            <xd:Cert>
              <xd:CertDigest>
                <DigestMethod Algorithm="http://www.w3.org/2000/09/xmldsig#sha1"/>
                <DigestValue>3wGiCVKNfzObIy8/koeGmWL7iG8=</DigestValue>
              </xd:CertDigest>
              <xd:IssuerSerial>
                <X509IssuerName>CN=PostSignum Qualified CA 2, O="Česká pošta, s.p. [IČ 47114983]", C=CZ</X509IssuerName>
                <X509SerialNumber>1636177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Fs5606xg/uJUAtOQdqE6nRd62xs=</DigestValue>
    </Reference>
    <Reference URI="#idOfficeObject" Type="http://www.w3.org/2000/09/xmldsig#Object">
      <DigestMethod Algorithm="http://www.w3.org/2000/09/xmldsig#sha1"/>
      <DigestValue>Fmx1aohMCOy/zL/rkbwsn6dhgYM=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B/PchwBbD+4bCaxU94X3AHeuono=</DigestValue>
    </Reference>
  </SignedInfo>
  <SignatureValue>ms9wk9ZZPfzaiI4LQ64c8W425D3I9gLys7xDuHrtSdKvo76INAR6bF9BlT7wunZAuovDBNga/Npv
1xVXSf2Gbx8jXaz4bI+XE6a7A1Sb9p0W+LYIGuYzYVwRNtUfhRLquwoCRBFEzkxDQdwPuHWjlB+m
esFZ/sJ16aMgAzV4hj9XlpHZ6t7CAs0mwMdVZyZfY6TUnFjnDyeEeEVWFBhJ/D0AmCJUlH9O+ZAM
lHHWbTpyHI8yWFPeL4gleZ3ScqGH+gpdgVuKAjRT915swqBUHSen1PUUdP7STnnUZAih505vTLmb
fFxn7+vyVJ50JfZBLaYt/1wZAODm8VSHRw2k6g==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FMhQefxEuPv/c9Isi0bevGD1YqY=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3X2ynSt4cQEIJsXUpDzBtMhI4oQ=</DigestValue>
      </Reference>
      <Reference URI="/xl/styles.xml?ContentType=application/vnd.openxmlformats-officedocument.spreadsheetml.styles+xml">
        <DigestMethod Algorithm="http://www.w3.org/2000/09/xmldsig#sha1"/>
        <DigestValue>CX1uDRC/Prpn+9E1tZg8kNIv9j0=</DigestValue>
      </Reference>
      <Reference URI="/xl/worksheets/sheet1.xml?ContentType=application/vnd.openxmlformats-officedocument.spreadsheetml.worksheet+xml">
        <DigestMethod Algorithm="http://www.w3.org/2000/09/xmldsig#sha1"/>
        <DigestValue>IJSBYgWA5TYrRRQKokfEbY1FCmg=</DigestValue>
      </Reference>
      <Reference URI="/xl/sharedStrings.xml?ContentType=application/vnd.openxmlformats-officedocument.spreadsheetml.sharedStrings+xml">
        <DigestMethod Algorithm="http://www.w3.org/2000/09/xmldsig#sha1"/>
        <DigestValue>6bdvM0W2J3jbKAnR6W/qa+4WNrg=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bzjnfh6UlYqQhijzwfWo6Fa+Sj0=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2015-05-22T11:53:57Z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2015-05-22T11:53:57Z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Uknown</cp:lastModifiedBy>
  <cp:lastPrinted>2014-04-25T09:18:13Z</cp:lastPrinted>
  <dcterms:created xsi:type="dcterms:W3CDTF">2014-03-05T12:43:32Z</dcterms:created>
  <dcterms:modified xsi:type="dcterms:W3CDTF">2015-04-29T15:29:46Z</dcterms:modified>
  <cp:category/>
  <cp:version/>
  <cp:contentType/>
  <cp:contentStatus/>
</cp:coreProperties>
</file>