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570" windowWidth="17490" windowHeight="9675" activeTab="0"/>
  </bookViews>
  <sheets>
    <sheet name="DATA" sheetId="4" r:id="rId1"/>
  </sheets>
  <definedNames>
    <definedName name="_xlnm.Print_Area" localSheetId="0">'DATA'!$B:$K</definedName>
    <definedName name="_xlnm.Print_Titles" localSheetId="0">'DATA'!$B:$B,'DATA'!$5:$5</definedName>
  </definedNames>
  <calcPr calcId="145621"/>
</workbook>
</file>

<file path=xl/sharedStrings.xml><?xml version="1.0" encoding="utf-8"?>
<sst xmlns="http://schemas.openxmlformats.org/spreadsheetml/2006/main" count="153" uniqueCount="96">
  <si>
    <t>Název</t>
  </si>
  <si>
    <t>Množství</t>
  </si>
  <si>
    <t>Popis</t>
  </si>
  <si>
    <t>Položka</t>
  </si>
  <si>
    <t>MÍSTO DODÁNÍ</t>
  </si>
  <si>
    <t>Tonery</t>
  </si>
  <si>
    <t>30125000-1 - Části a příslušenství fotokopírovacích strojů</t>
  </si>
  <si>
    <t>30125100-2 - Zásobníky tonerů</t>
  </si>
  <si>
    <t>30125110-5 - Tonery pro laserové tiskárny/faxové přístroje</t>
  </si>
  <si>
    <t>30125120-8 - Tonery pro fotokopírovací stroje</t>
  </si>
  <si>
    <t>30125130-1 - Tonery pro střediska zpracování dat a výzkumná a dokumentační střediska</t>
  </si>
  <si>
    <t>ks</t>
  </si>
  <si>
    <t>Toner do tiskárny OKI B401dn</t>
  </si>
  <si>
    <t>Toner do tiskárny OKI MC562W black</t>
  </si>
  <si>
    <t>Toner do tiskárny OKI MC562W yellow</t>
  </si>
  <si>
    <t>Toner do tiskárny  OKI MC562W magenta</t>
  </si>
  <si>
    <t>Toner do tiskárny OKI MC562W cyan</t>
  </si>
  <si>
    <t>Originální toner black 44992402, 2500 stran</t>
  </si>
  <si>
    <t>Originální toner black 44973508/5000 stran</t>
  </si>
  <si>
    <t>Originální toner yellow 44469722/5000 stran</t>
  </si>
  <si>
    <t>Originální toner magenta 44469723/5000 stran</t>
  </si>
  <si>
    <t>Originální toner cyan 44469724/5000 stran</t>
  </si>
  <si>
    <t>Univerzitní 22, Plzeň</t>
  </si>
  <si>
    <t>toner pro kopírku TA Triumph Adler DCC 6520/6525, CDC 5520/5525</t>
  </si>
  <si>
    <t xml:space="preserve">toner pro kopírku TA Triumph Adler DCC 6520/6525, CDC 5520/5525 </t>
  </si>
  <si>
    <t>orig.toner do kopírky CDC 5525/ DCC 6525 žlutá - 6000 str</t>
  </si>
  <si>
    <t>orig.toner do kopírky CDC 5525/DCC 6525 černý - 12000 str</t>
  </si>
  <si>
    <t>orig.toner do kopírky CDC 5525/DCC 6525 červená - 6000 str</t>
  </si>
  <si>
    <t>orig.toner do kopírky CDC 5525/DCC 6525 modrá - 6000 str</t>
  </si>
  <si>
    <t>ÚCV - pí Edlová, tel: 37763 1907</t>
  </si>
  <si>
    <t>Husova 11, Plzeň</t>
  </si>
  <si>
    <t>Univerzitní 8, Plzeň</t>
  </si>
  <si>
    <t>Originální toner OKI 44992402, barva černá (black), výtěžnost 2500 stran.</t>
  </si>
  <si>
    <t>toner do tiskárny OKI MB441</t>
  </si>
  <si>
    <t>toner do tiskárny OKI B401dn</t>
  </si>
  <si>
    <t>Teslova 9, Plzeň</t>
  </si>
  <si>
    <t>NTC - p.Šafránek tel: 37763 4792</t>
  </si>
  <si>
    <t>Originální drum OKI pro tiskárny OKI označení C711 - žlutý.</t>
  </si>
  <si>
    <t>Originální drum OKI pro tiskárny OKI označení C711 - černý.</t>
  </si>
  <si>
    <t>Originální drum OKI pro tiskárny OKI označení C711 - purpurový.</t>
  </si>
  <si>
    <t>Originální fotoválec OKI 44318506 - magenta</t>
  </si>
  <si>
    <t>Originální drum OKI pro tiskárny OKI označení C711 - azurový.</t>
  </si>
  <si>
    <t>Originální fotoválec OKI 44318505 - yellow,výtěžností 20 000 str</t>
  </si>
  <si>
    <t>Originální fotoválec OKI 44318507 - cyan,výtěžností 20 000 str</t>
  </si>
  <si>
    <t>Originální fotoválec OKI 44318508 - black,výtěžností 20 000 str.</t>
  </si>
  <si>
    <t>toner do tiskárny OKI 711 černý</t>
  </si>
  <si>
    <t>Originální černý toner OKI 44318608. Životnost je cca 11000 stran</t>
  </si>
  <si>
    <t>Černý toner - OKI MB 441</t>
  </si>
  <si>
    <t>Toner černý, do tiskárny  UTAX 5520 (DCC 6525)</t>
  </si>
  <si>
    <t>Toner modrý, do tiskárny  UTAX 5520 (DCC 6525)</t>
  </si>
  <si>
    <t>Toner červený, do tiskárny UTAX 5520 (DCC 6525)</t>
  </si>
  <si>
    <t>Toner žlutý, do tiskárny  UTAX 5520 (DCC 6525)</t>
  </si>
  <si>
    <t>KOS - pí Pěchoučková, tel: 377 63 3807</t>
  </si>
  <si>
    <t>nám. Odboje 18, Plzeň</t>
  </si>
  <si>
    <t>toner do tiskárny Canon MF8340cdn</t>
  </si>
  <si>
    <t>Double pack originálního toneru Canon CRG-718Bk - black,výtěžnost 2 x 3400 stran.</t>
  </si>
  <si>
    <t>Originální toner Canon CRG-718C - cyan,výtěžnost 2900 stran</t>
  </si>
  <si>
    <t>Originální toner Canon CRG-718M - magenta,výtěžnost 2900 stran</t>
  </si>
  <si>
    <t>Originální toner Canon CRG-718Y - yellow,výtěžnost 2900 stran</t>
  </si>
  <si>
    <t>Technická 2, Plzeň</t>
  </si>
  <si>
    <t>52240/525021/1514</t>
  </si>
  <si>
    <t>Toner pro laserové tiskárny OKI B431/MB491</t>
  </si>
  <si>
    <t>Originální toner OKI 44917602, barva černá (black), výtěžnost 12000 stran.</t>
  </si>
  <si>
    <t xml:space="preserve">VCTT - pí Krotáková, tel:  37763 8051 </t>
  </si>
  <si>
    <t>toner do tiskárny OKI MC562dnw</t>
  </si>
  <si>
    <t>Originální toner OKI 44973508, barva černá (black), výtěžnost 7000 stran.</t>
  </si>
  <si>
    <t>Originální toner OKI 44469724, barva azurová (cyan), výtěžnost 5000 stran.</t>
  </si>
  <si>
    <t>Originální toner OKI 44469722, barva žlutá (yellow), výtěžnost 5000 stran.</t>
  </si>
  <si>
    <t>Originální toner OKI 44469723, barva purpurová (magenta), výtěžnost 5000 stran.</t>
  </si>
  <si>
    <t>samostatná faktura</t>
  </si>
  <si>
    <t>Originální tonery do tiskárny OKI MB441</t>
  </si>
  <si>
    <t>Fakturace</t>
  </si>
  <si>
    <t>OPVK - CZ.1.07/2.3.00/20.0139</t>
  </si>
  <si>
    <t>KKS - pí Ajšmanová, tel: 37763 8288</t>
  </si>
  <si>
    <t>NTC - p.Šmídl, 
tel.: 37763 2528</t>
  </si>
  <si>
    <t>NTC - p.Šafránek 
tel: 37763 4792</t>
  </si>
  <si>
    <t>PS - E p.Janča, 
tel: 37763 1804</t>
  </si>
  <si>
    <t>Měrná jednotka [MJ]</t>
  </si>
  <si>
    <t>PC - pí Komrsková,
tel: 37763 1081</t>
  </si>
  <si>
    <t>[DOPLNÍ UCHAZEČ]</t>
  </si>
  <si>
    <t>Maximální jednotková cena v Kč bez DPH</t>
  </si>
  <si>
    <t>Cena MJ 
VYHOVUJE = OK / NEVYHOVUJE</t>
  </si>
  <si>
    <t>Nabídková cena CELKEM 
v Kč bez DPH</t>
  </si>
  <si>
    <t>Celková nabídková cena v Kč bez DPH</t>
  </si>
  <si>
    <t>Dodavatel uvede na fakturu:</t>
  </si>
  <si>
    <t xml:space="preserve">Předpokládaná hodnota veřejné zakázky </t>
  </si>
  <si>
    <t>Maximální (nepřekročitelná) celková nabídková cena  
v Kč BEZ DPH</t>
  </si>
  <si>
    <t>Nabídková cena celkem 
VYHOVUJE = OK / NEVYHOVUJE</t>
  </si>
  <si>
    <t>Podmínka zadavatele</t>
  </si>
  <si>
    <t>Priloha_c._1_KS_cast_1 - T - 006 – 2015</t>
  </si>
  <si>
    <t>Tonery - 006 - 2015 - OSTATNÍ</t>
  </si>
  <si>
    <t>Kontaktní osoba pro převzetí zboží / tel.</t>
  </si>
  <si>
    <t>Poznámka</t>
  </si>
  <si>
    <t>V případě, že se dodavatel při předání zboží na některá uvedená tel. čísla nedovolá, bude v takovém případě volat Centrální sklad - p. Ottová, tel. 377 631 332.</t>
  </si>
  <si>
    <t>"NEVYHOVUJE" ve sloupci nazvaném: "Cena za MJ VYHOVUJE = OK / NEVYHOVUJE" a v buňce pod textem "Nabídková cena celkem VYHOVUJE = OK / NEVYHOVUJE"  = překročení maximální jednotkové (nebo celkové) nepřekročitelné nabídkové ceny.  
Pokud se uchazeči při zadávání jednotkových cen do sloupce, který je nazvaný "Cena za MJ (ks) v Kč bez DPH" objeví se ve sloupci nazvaném "Cena za MJ VYHOVUJE = OK / NEVYHOVUJE" a v buňce pod textem "Nabídková cena celkem VYHOVUJE = OK / NEVYHOVUJE" výše uvedený text - "NEVYHOVUJE", znamená to překročení stanovené maximální nepřekročitelné nabídkové ceny a to znamená nesplnění podmínek stanovených Zadavatelem - podle ust. § 76 odst. 1 Zákona bude nabídka při posouzení vyřazena -- pokud bude nabídka v takovéto podobě Uchazečem podána Zadavateli - tj. ve výše uvedené buňce a sloupci s červeně podbarveným textem "NEVYHOVUJE".</t>
  </si>
  <si>
    <t>Cena za MJ (ks)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</si>
</sst>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 tint="0.0499899983406066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8FAB0"/>
        <bgColor indexed="64"/>
      </patternFill>
    </fill>
    <fill>
      <patternFill patternType="solid">
        <fgColor rgb="FFC9F1FF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/>
      <bottom/>
    </border>
    <border>
      <left style="thick"/>
      <right style="thick"/>
      <top style="thick"/>
      <bottom style="double"/>
    </border>
    <border>
      <left style="thin"/>
      <right style="thin"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/>
      <right style="thick"/>
      <top style="thin"/>
      <bottom style="thick"/>
    </border>
    <border>
      <left style="thin"/>
      <right style="thin"/>
      <top/>
      <bottom style="medium"/>
    </border>
    <border>
      <left style="thick"/>
      <right style="medium"/>
      <top style="thick"/>
      <bottom style="double"/>
    </border>
    <border>
      <left/>
      <right/>
      <top/>
      <bottom style="thin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ck"/>
      <top style="double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ck"/>
      <top style="thin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 diagonalUp="1" diagonalDown="1">
      <left style="medium"/>
      <right style="medium"/>
      <top style="thick"/>
      <bottom style="thick"/>
      <diagonal style="thin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thin"/>
      <right style="medium"/>
      <top style="double"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 style="medium"/>
      <top style="double"/>
      <bottom/>
    </border>
    <border diagonalUp="1" diagonalDown="1">
      <left style="medium"/>
      <right style="medium"/>
      <top style="double"/>
      <bottom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8" fillId="0" borderId="0" xfId="0" applyFont="1" applyProtection="1">
      <protection/>
    </xf>
    <xf numFmtId="0" fontId="0" fillId="2" borderId="1" xfId="0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ont="1" applyFill="1" applyBorder="1" applyAlignment="1" applyProtection="1">
      <alignment horizontal="center" vertical="center"/>
      <protection/>
    </xf>
    <xf numFmtId="164" fontId="5" fillId="0" borderId="4" xfId="0" applyNumberFormat="1" applyFont="1" applyBorder="1" applyAlignment="1" applyProtection="1">
      <alignment horizontal="right" vertical="center" indent="1"/>
      <protection/>
    </xf>
    <xf numFmtId="164" fontId="0" fillId="0" borderId="5" xfId="0" applyNumberFormat="1" applyFont="1" applyFill="1" applyBorder="1" applyAlignment="1" applyProtection="1">
      <alignment horizontal="center" vertical="center"/>
      <protection/>
    </xf>
    <xf numFmtId="164" fontId="5" fillId="0" borderId="6" xfId="0" applyNumberFormat="1" applyFont="1" applyBorder="1" applyAlignment="1" applyProtection="1">
      <alignment horizontal="right" vertical="center" indent="1"/>
      <protection/>
    </xf>
    <xf numFmtId="164" fontId="0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0" fillId="0" borderId="9" xfId="0" applyBorder="1" applyProtection="1"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Protection="1"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0" fontId="0" fillId="0" borderId="16" xfId="0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164" fontId="0" fillId="0" borderId="18" xfId="0" applyNumberFormat="1" applyBorder="1" applyAlignment="1" applyProtection="1">
      <alignment horizontal="right" vertical="center" indent="1"/>
      <protection/>
    </xf>
    <xf numFmtId="0" fontId="0" fillId="0" borderId="19" xfId="0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21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24" xfId="0" applyNumberFormat="1" applyBorder="1" applyAlignment="1" applyProtection="1">
      <alignment horizontal="right" vertical="center" indent="1"/>
      <protection/>
    </xf>
    <xf numFmtId="0" fontId="0" fillId="0" borderId="25" xfId="0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center" vertical="center" wrapText="1"/>
      <protection/>
    </xf>
    <xf numFmtId="164" fontId="0" fillId="0" borderId="27" xfId="0" applyNumberFormat="1" applyBorder="1" applyAlignment="1" applyProtection="1">
      <alignment horizontal="right" vertical="center" indent="1"/>
      <protection/>
    </xf>
    <xf numFmtId="164" fontId="0" fillId="0" borderId="21" xfId="0" applyNumberForma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ill="1" applyBorder="1" applyAlignment="1" applyProtection="1">
      <alignment horizontal="right" vertical="center" wrapText="1" indent="1"/>
      <protection/>
    </xf>
    <xf numFmtId="164" fontId="0" fillId="0" borderId="24" xfId="0" applyNumberFormat="1" applyFill="1" applyBorder="1" applyAlignment="1" applyProtection="1">
      <alignment horizontal="right" vertical="center" wrapText="1" indent="1"/>
      <protection/>
    </xf>
    <xf numFmtId="0" fontId="0" fillId="0" borderId="28" xfId="0" applyBorder="1" applyAlignment="1" applyProtection="1">
      <alignment horizontal="center" vertical="center"/>
      <protection/>
    </xf>
    <xf numFmtId="49" fontId="0" fillId="0" borderId="29" xfId="0" applyNumberFormat="1" applyFill="1" applyBorder="1" applyAlignment="1" applyProtection="1">
      <alignment vertical="center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49" fontId="0" fillId="0" borderId="29" xfId="0" applyNumberFormat="1" applyFill="1" applyBorder="1" applyAlignment="1" applyProtection="1">
      <alignment horizontal="center" vertical="center" wrapText="1"/>
      <protection/>
    </xf>
    <xf numFmtId="49" fontId="0" fillId="0" borderId="30" xfId="0" applyNumberFormat="1" applyFill="1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vertical="top"/>
      <protection/>
    </xf>
    <xf numFmtId="164" fontId="0" fillId="0" borderId="31" xfId="0" applyNumberFormat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 wrapText="1"/>
      <protection/>
    </xf>
    <xf numFmtId="49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32" xfId="0" applyNumberFormat="1" applyFill="1" applyBorder="1" applyAlignment="1" applyProtection="1">
      <alignment vertical="top" wrapText="1"/>
      <protection/>
    </xf>
    <xf numFmtId="1" fontId="0" fillId="0" borderId="20" xfId="0" applyNumberForma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 applyProtection="1">
      <alignment horizontal="center" vertical="center" wrapText="1"/>
      <protection/>
    </xf>
    <xf numFmtId="1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164" fontId="0" fillId="0" borderId="31" xfId="0" applyNumberFormat="1" applyFont="1" applyBorder="1" applyAlignment="1" applyProtection="1">
      <alignment horizontal="right" vertical="center" indent="1"/>
      <protection/>
    </xf>
    <xf numFmtId="0" fontId="0" fillId="0" borderId="3" xfId="0" applyBorder="1" applyAlignment="1" applyProtection="1">
      <alignment horizontal="center" vertical="top"/>
      <protection/>
    </xf>
    <xf numFmtId="49" fontId="0" fillId="0" borderId="3" xfId="0" applyNumberFormat="1" applyFill="1" applyBorder="1" applyAlignment="1" applyProtection="1">
      <alignment vertical="top" wrapText="1"/>
      <protection/>
    </xf>
    <xf numFmtId="0" fontId="0" fillId="0" borderId="3" xfId="0" applyNumberFormat="1" applyFill="1" applyBorder="1" applyAlignment="1" applyProtection="1">
      <alignment horizontal="center" vertical="top" wrapText="1"/>
      <protection/>
    </xf>
    <xf numFmtId="49" fontId="0" fillId="0" borderId="3" xfId="0" applyNumberFormat="1" applyFill="1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vertical="top"/>
      <protection/>
    </xf>
    <xf numFmtId="2" fontId="0" fillId="0" borderId="3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49" fontId="0" fillId="0" borderId="33" xfId="0" applyNumberFormat="1" applyFill="1" applyBorder="1" applyAlignment="1" applyProtection="1">
      <alignment vertical="top" wrapText="1"/>
      <protection/>
    </xf>
    <xf numFmtId="0" fontId="0" fillId="0" borderId="33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0" fontId="0" fillId="0" borderId="33" xfId="0" applyBorder="1" applyAlignment="1" applyProtection="1">
      <alignment vertical="top"/>
      <protection/>
    </xf>
    <xf numFmtId="2" fontId="0" fillId="0" borderId="33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/>
      <protection/>
    </xf>
    <xf numFmtId="0" fontId="0" fillId="0" borderId="33" xfId="0" applyBorder="1" applyProtection="1">
      <protection/>
    </xf>
    <xf numFmtId="2" fontId="0" fillId="0" borderId="33" xfId="0" applyNumberFormat="1" applyBorder="1" applyProtection="1">
      <protection/>
    </xf>
    <xf numFmtId="49" fontId="8" fillId="0" borderId="0" xfId="0" applyNumberFormat="1" applyFont="1" applyFill="1" applyAlignment="1" applyProtection="1">
      <alignment vertical="top" wrapText="1"/>
      <protection/>
    </xf>
    <xf numFmtId="49" fontId="10" fillId="0" borderId="0" xfId="0" applyNumberFormat="1" applyFont="1" applyFill="1" applyAlignment="1" applyProtection="1">
      <alignment vertical="top" wrapText="1"/>
      <protection/>
    </xf>
    <xf numFmtId="0" fontId="10" fillId="0" borderId="0" xfId="0" applyFont="1" applyProtection="1">
      <protection/>
    </xf>
    <xf numFmtId="0" fontId="11" fillId="0" borderId="0" xfId="0" applyFont="1" applyProtection="1"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64" fontId="0" fillId="2" borderId="35" xfId="0" applyNumberFormat="1" applyFont="1" applyFill="1" applyBorder="1" applyAlignment="1" applyProtection="1">
      <alignment horizontal="right" vertical="center" indent="1"/>
      <protection locked="0"/>
    </xf>
    <xf numFmtId="164" fontId="0" fillId="2" borderId="36" xfId="0" applyNumberFormat="1" applyFont="1" applyFill="1" applyBorder="1" applyAlignment="1" applyProtection="1">
      <alignment horizontal="right" vertical="center" inden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64" fontId="0" fillId="0" borderId="45" xfId="0" applyNumberFormat="1" applyFill="1" applyBorder="1" applyAlignment="1" applyProtection="1">
      <alignment horizontal="center" vertical="center"/>
      <protection/>
    </xf>
    <xf numFmtId="164" fontId="0" fillId="0" borderId="46" xfId="0" applyNumberFormat="1" applyFill="1" applyBorder="1" applyAlignment="1" applyProtection="1">
      <alignment horizontal="center" vertical="center"/>
      <protection/>
    </xf>
    <xf numFmtId="164" fontId="9" fillId="0" borderId="47" xfId="0" applyNumberFormat="1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49" fontId="0" fillId="0" borderId="50" xfId="0" applyNumberFormat="1" applyFill="1" applyBorder="1" applyAlignment="1" applyProtection="1">
      <alignment horizontal="center" vertical="center" wrapText="1"/>
      <protection/>
    </xf>
    <xf numFmtId="49" fontId="0" fillId="0" borderId="51" xfId="0" applyNumberFormat="1" applyFill="1" applyBorder="1" applyAlignment="1" applyProtection="1">
      <alignment horizontal="center" vertical="center" wrapText="1"/>
      <protection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49" fontId="0" fillId="0" borderId="52" xfId="0" applyNumberFormat="1" applyFill="1" applyBorder="1" applyAlignment="1" applyProtection="1">
      <alignment horizontal="center" vertical="top" wrapText="1"/>
      <protection/>
    </xf>
    <xf numFmtId="49" fontId="0" fillId="0" borderId="53" xfId="0" applyNumberFormat="1" applyFill="1" applyBorder="1" applyAlignment="1" applyProtection="1">
      <alignment horizontal="center" vertical="top" wrapText="1"/>
      <protection/>
    </xf>
    <xf numFmtId="49" fontId="0" fillId="0" borderId="54" xfId="0" applyNumberFormat="1" applyFill="1" applyBorder="1" applyAlignment="1" applyProtection="1">
      <alignment horizontal="center" vertical="top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/>
      <protection/>
    </xf>
    <xf numFmtId="49" fontId="0" fillId="0" borderId="55" xfId="0" applyNumberFormat="1" applyFill="1" applyBorder="1" applyAlignment="1" applyProtection="1">
      <alignment horizontal="center" vertical="center" wrapText="1"/>
      <protection/>
    </xf>
    <xf numFmtId="49" fontId="0" fillId="0" borderId="56" xfId="0" applyNumberFormat="1" applyFill="1" applyBorder="1" applyAlignment="1" applyProtection="1">
      <alignment horizontal="center" vertical="top" wrapText="1"/>
      <protection/>
    </xf>
    <xf numFmtId="0" fontId="0" fillId="0" borderId="55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DAFED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AFEDC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6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0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40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46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51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</xdr:row>
      <xdr:rowOff>0</xdr:rowOff>
    </xdr:from>
    <xdr:to>
      <xdr:col>44</xdr:col>
      <xdr:colOff>190500</xdr:colOff>
      <xdr:row>15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74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74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18</xdr:row>
      <xdr:rowOff>0</xdr:rowOff>
    </xdr:from>
    <xdr:to>
      <xdr:col>44</xdr:col>
      <xdr:colOff>190500</xdr:colOff>
      <xdr:row>18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80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19</xdr:row>
      <xdr:rowOff>0</xdr:rowOff>
    </xdr:from>
    <xdr:to>
      <xdr:col>44</xdr:col>
      <xdr:colOff>190500</xdr:colOff>
      <xdr:row>19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0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32</xdr:row>
      <xdr:rowOff>0</xdr:rowOff>
    </xdr:from>
    <xdr:to>
      <xdr:col>44</xdr:col>
      <xdr:colOff>190500</xdr:colOff>
      <xdr:row>32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37</xdr:row>
      <xdr:rowOff>9525</xdr:rowOff>
    </xdr:from>
    <xdr:to>
      <xdr:col>44</xdr:col>
      <xdr:colOff>190500</xdr:colOff>
      <xdr:row>66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35</xdr:row>
      <xdr:rowOff>0</xdr:rowOff>
    </xdr:from>
    <xdr:to>
      <xdr:col>44</xdr:col>
      <xdr:colOff>190500</xdr:colOff>
      <xdr:row>35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37</xdr:row>
      <xdr:rowOff>0</xdr:rowOff>
    </xdr:from>
    <xdr:to>
      <xdr:col>44</xdr:col>
      <xdr:colOff>190500</xdr:colOff>
      <xdr:row>66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38</xdr:row>
      <xdr:rowOff>0</xdr:rowOff>
    </xdr:from>
    <xdr:to>
      <xdr:col>44</xdr:col>
      <xdr:colOff>190500</xdr:colOff>
      <xdr:row>66</xdr:row>
      <xdr:rowOff>190500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48</xdr:row>
      <xdr:rowOff>0</xdr:rowOff>
    </xdr:from>
    <xdr:to>
      <xdr:col>44</xdr:col>
      <xdr:colOff>190500</xdr:colOff>
      <xdr:row>66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48</xdr:row>
      <xdr:rowOff>0</xdr:rowOff>
    </xdr:from>
    <xdr:to>
      <xdr:col>44</xdr:col>
      <xdr:colOff>190500</xdr:colOff>
      <xdr:row>66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50</xdr:row>
      <xdr:rowOff>0</xdr:rowOff>
    </xdr:from>
    <xdr:to>
      <xdr:col>44</xdr:col>
      <xdr:colOff>190500</xdr:colOff>
      <xdr:row>66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51</xdr:row>
      <xdr:rowOff>0</xdr:rowOff>
    </xdr:from>
    <xdr:to>
      <xdr:col>44</xdr:col>
      <xdr:colOff>190500</xdr:colOff>
      <xdr:row>66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53</xdr:row>
      <xdr:rowOff>0</xdr:rowOff>
    </xdr:from>
    <xdr:to>
      <xdr:col>44</xdr:col>
      <xdr:colOff>190500</xdr:colOff>
      <xdr:row>66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54</xdr:row>
      <xdr:rowOff>0</xdr:rowOff>
    </xdr:from>
    <xdr:to>
      <xdr:col>44</xdr:col>
      <xdr:colOff>190500</xdr:colOff>
      <xdr:row>66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56</xdr:row>
      <xdr:rowOff>0</xdr:rowOff>
    </xdr:from>
    <xdr:to>
      <xdr:col>44</xdr:col>
      <xdr:colOff>190500</xdr:colOff>
      <xdr:row>66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58</xdr:row>
      <xdr:rowOff>0</xdr:rowOff>
    </xdr:from>
    <xdr:to>
      <xdr:col>44</xdr:col>
      <xdr:colOff>190500</xdr:colOff>
      <xdr:row>66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59</xdr:row>
      <xdr:rowOff>0</xdr:rowOff>
    </xdr:from>
    <xdr:to>
      <xdr:col>44</xdr:col>
      <xdr:colOff>190500</xdr:colOff>
      <xdr:row>66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60</xdr:row>
      <xdr:rowOff>0</xdr:rowOff>
    </xdr:from>
    <xdr:to>
      <xdr:col>44</xdr:col>
      <xdr:colOff>190500</xdr:colOff>
      <xdr:row>66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62</xdr:row>
      <xdr:rowOff>0</xdr:rowOff>
    </xdr:from>
    <xdr:to>
      <xdr:col>44</xdr:col>
      <xdr:colOff>190500</xdr:colOff>
      <xdr:row>66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63</xdr:row>
      <xdr:rowOff>0</xdr:rowOff>
    </xdr:from>
    <xdr:to>
      <xdr:col>44</xdr:col>
      <xdr:colOff>190500</xdr:colOff>
      <xdr:row>66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64</xdr:row>
      <xdr:rowOff>0</xdr:rowOff>
    </xdr:from>
    <xdr:to>
      <xdr:col>44</xdr:col>
      <xdr:colOff>190500</xdr:colOff>
      <xdr:row>66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65</xdr:row>
      <xdr:rowOff>0</xdr:rowOff>
    </xdr:from>
    <xdr:to>
      <xdr:col>44</xdr:col>
      <xdr:colOff>190500</xdr:colOff>
      <xdr:row>66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67</xdr:row>
      <xdr:rowOff>0</xdr:rowOff>
    </xdr:from>
    <xdr:to>
      <xdr:col>44</xdr:col>
      <xdr:colOff>190500</xdr:colOff>
      <xdr:row>67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68</xdr:row>
      <xdr:rowOff>0</xdr:rowOff>
    </xdr:from>
    <xdr:to>
      <xdr:col>44</xdr:col>
      <xdr:colOff>190500</xdr:colOff>
      <xdr:row>68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70</xdr:row>
      <xdr:rowOff>0</xdr:rowOff>
    </xdr:from>
    <xdr:to>
      <xdr:col>44</xdr:col>
      <xdr:colOff>190500</xdr:colOff>
      <xdr:row>70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71</xdr:row>
      <xdr:rowOff>0</xdr:rowOff>
    </xdr:from>
    <xdr:to>
      <xdr:col>44</xdr:col>
      <xdr:colOff>190500</xdr:colOff>
      <xdr:row>71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72</xdr:row>
      <xdr:rowOff>0</xdr:rowOff>
    </xdr:from>
    <xdr:to>
      <xdr:col>44</xdr:col>
      <xdr:colOff>190500</xdr:colOff>
      <xdr:row>72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88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73</xdr:row>
      <xdr:rowOff>0</xdr:rowOff>
    </xdr:from>
    <xdr:to>
      <xdr:col>44</xdr:col>
      <xdr:colOff>190500</xdr:colOff>
      <xdr:row>73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74</xdr:row>
      <xdr:rowOff>0</xdr:rowOff>
    </xdr:from>
    <xdr:to>
      <xdr:col>44</xdr:col>
      <xdr:colOff>190500</xdr:colOff>
      <xdr:row>74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75</xdr:row>
      <xdr:rowOff>0</xdr:rowOff>
    </xdr:from>
    <xdr:to>
      <xdr:col>44</xdr:col>
      <xdr:colOff>190500</xdr:colOff>
      <xdr:row>75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76</xdr:row>
      <xdr:rowOff>0</xdr:rowOff>
    </xdr:from>
    <xdr:to>
      <xdr:col>44</xdr:col>
      <xdr:colOff>190500</xdr:colOff>
      <xdr:row>77</xdr:row>
      <xdr:rowOff>85725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80</xdr:row>
      <xdr:rowOff>0</xdr:rowOff>
    </xdr:from>
    <xdr:to>
      <xdr:col>44</xdr:col>
      <xdr:colOff>190500</xdr:colOff>
      <xdr:row>80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81</xdr:row>
      <xdr:rowOff>0</xdr:rowOff>
    </xdr:from>
    <xdr:to>
      <xdr:col>44</xdr:col>
      <xdr:colOff>190500</xdr:colOff>
      <xdr:row>81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82</xdr:row>
      <xdr:rowOff>0</xdr:rowOff>
    </xdr:from>
    <xdr:to>
      <xdr:col>44</xdr:col>
      <xdr:colOff>190500</xdr:colOff>
      <xdr:row>82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83</xdr:row>
      <xdr:rowOff>0</xdr:rowOff>
    </xdr:from>
    <xdr:to>
      <xdr:col>44</xdr:col>
      <xdr:colOff>190500</xdr:colOff>
      <xdr:row>83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84</xdr:row>
      <xdr:rowOff>0</xdr:rowOff>
    </xdr:from>
    <xdr:to>
      <xdr:col>44</xdr:col>
      <xdr:colOff>190500</xdr:colOff>
      <xdr:row>84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86</xdr:row>
      <xdr:rowOff>0</xdr:rowOff>
    </xdr:from>
    <xdr:to>
      <xdr:col>44</xdr:col>
      <xdr:colOff>190500</xdr:colOff>
      <xdr:row>86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190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87</xdr:row>
      <xdr:rowOff>0</xdr:rowOff>
    </xdr:from>
    <xdr:to>
      <xdr:col>44</xdr:col>
      <xdr:colOff>190500</xdr:colOff>
      <xdr:row>87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88</xdr:row>
      <xdr:rowOff>0</xdr:rowOff>
    </xdr:from>
    <xdr:to>
      <xdr:col>44</xdr:col>
      <xdr:colOff>190500</xdr:colOff>
      <xdr:row>88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89</xdr:row>
      <xdr:rowOff>0</xdr:rowOff>
    </xdr:from>
    <xdr:to>
      <xdr:col>44</xdr:col>
      <xdr:colOff>190500</xdr:colOff>
      <xdr:row>89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92</xdr:row>
      <xdr:rowOff>0</xdr:rowOff>
    </xdr:from>
    <xdr:to>
      <xdr:col>44</xdr:col>
      <xdr:colOff>190500</xdr:colOff>
      <xdr:row>92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94</xdr:row>
      <xdr:rowOff>0</xdr:rowOff>
    </xdr:from>
    <xdr:to>
      <xdr:col>44</xdr:col>
      <xdr:colOff>190500</xdr:colOff>
      <xdr:row>94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96</xdr:row>
      <xdr:rowOff>0</xdr:rowOff>
    </xdr:from>
    <xdr:to>
      <xdr:col>44</xdr:col>
      <xdr:colOff>190500</xdr:colOff>
      <xdr:row>96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97</xdr:row>
      <xdr:rowOff>0</xdr:rowOff>
    </xdr:from>
    <xdr:to>
      <xdr:col>44</xdr:col>
      <xdr:colOff>190500</xdr:colOff>
      <xdr:row>97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98</xdr:row>
      <xdr:rowOff>0</xdr:rowOff>
    </xdr:from>
    <xdr:to>
      <xdr:col>44</xdr:col>
      <xdr:colOff>190500</xdr:colOff>
      <xdr:row>98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99</xdr:row>
      <xdr:rowOff>0</xdr:rowOff>
    </xdr:from>
    <xdr:to>
      <xdr:col>44</xdr:col>
      <xdr:colOff>190500</xdr:colOff>
      <xdr:row>99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100</xdr:row>
      <xdr:rowOff>0</xdr:rowOff>
    </xdr:from>
    <xdr:to>
      <xdr:col>44</xdr:col>
      <xdr:colOff>190500</xdr:colOff>
      <xdr:row>100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101</xdr:row>
      <xdr:rowOff>0</xdr:rowOff>
    </xdr:from>
    <xdr:to>
      <xdr:col>44</xdr:col>
      <xdr:colOff>190500</xdr:colOff>
      <xdr:row>101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102</xdr:row>
      <xdr:rowOff>0</xdr:rowOff>
    </xdr:from>
    <xdr:to>
      <xdr:col>44</xdr:col>
      <xdr:colOff>190500</xdr:colOff>
      <xdr:row>102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104</xdr:row>
      <xdr:rowOff>0</xdr:rowOff>
    </xdr:from>
    <xdr:to>
      <xdr:col>44</xdr:col>
      <xdr:colOff>190500</xdr:colOff>
      <xdr:row>104</xdr:row>
      <xdr:rowOff>190500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105</xdr:row>
      <xdr:rowOff>0</xdr:rowOff>
    </xdr:from>
    <xdr:to>
      <xdr:col>44</xdr:col>
      <xdr:colOff>190500</xdr:colOff>
      <xdr:row>105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57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106</xdr:row>
      <xdr:rowOff>0</xdr:rowOff>
    </xdr:from>
    <xdr:to>
      <xdr:col>44</xdr:col>
      <xdr:colOff>190500</xdr:colOff>
      <xdr:row>106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107</xdr:row>
      <xdr:rowOff>0</xdr:rowOff>
    </xdr:from>
    <xdr:to>
      <xdr:col>44</xdr:col>
      <xdr:colOff>190500</xdr:colOff>
      <xdr:row>107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109</xdr:row>
      <xdr:rowOff>0</xdr:rowOff>
    </xdr:from>
    <xdr:to>
      <xdr:col>44</xdr:col>
      <xdr:colOff>190500</xdr:colOff>
      <xdr:row>109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110</xdr:row>
      <xdr:rowOff>0</xdr:rowOff>
    </xdr:from>
    <xdr:to>
      <xdr:col>44</xdr:col>
      <xdr:colOff>190500</xdr:colOff>
      <xdr:row>110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111</xdr:row>
      <xdr:rowOff>0</xdr:rowOff>
    </xdr:from>
    <xdr:to>
      <xdr:col>44</xdr:col>
      <xdr:colOff>190500</xdr:colOff>
      <xdr:row>111</xdr:row>
      <xdr:rowOff>190500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112</xdr:row>
      <xdr:rowOff>0</xdr:rowOff>
    </xdr:from>
    <xdr:to>
      <xdr:col>44</xdr:col>
      <xdr:colOff>190500</xdr:colOff>
      <xdr:row>112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113</xdr:row>
      <xdr:rowOff>0</xdr:rowOff>
    </xdr:from>
    <xdr:to>
      <xdr:col>44</xdr:col>
      <xdr:colOff>190500</xdr:colOff>
      <xdr:row>113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114</xdr:row>
      <xdr:rowOff>0</xdr:rowOff>
    </xdr:from>
    <xdr:to>
      <xdr:col>44</xdr:col>
      <xdr:colOff>190500</xdr:colOff>
      <xdr:row>114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116</xdr:row>
      <xdr:rowOff>0</xdr:rowOff>
    </xdr:from>
    <xdr:to>
      <xdr:col>44</xdr:col>
      <xdr:colOff>190500</xdr:colOff>
      <xdr:row>116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118</xdr:row>
      <xdr:rowOff>0</xdr:rowOff>
    </xdr:from>
    <xdr:to>
      <xdr:col>44</xdr:col>
      <xdr:colOff>190500</xdr:colOff>
      <xdr:row>118</xdr:row>
      <xdr:rowOff>190500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119</xdr:row>
      <xdr:rowOff>0</xdr:rowOff>
    </xdr:from>
    <xdr:to>
      <xdr:col>44</xdr:col>
      <xdr:colOff>190500</xdr:colOff>
      <xdr:row>119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120</xdr:row>
      <xdr:rowOff>0</xdr:rowOff>
    </xdr:from>
    <xdr:to>
      <xdr:col>44</xdr:col>
      <xdr:colOff>190500</xdr:colOff>
      <xdr:row>120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121</xdr:row>
      <xdr:rowOff>0</xdr:rowOff>
    </xdr:from>
    <xdr:to>
      <xdr:col>44</xdr:col>
      <xdr:colOff>190500</xdr:colOff>
      <xdr:row>121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122</xdr:row>
      <xdr:rowOff>0</xdr:rowOff>
    </xdr:from>
    <xdr:to>
      <xdr:col>44</xdr:col>
      <xdr:colOff>190500</xdr:colOff>
      <xdr:row>122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123</xdr:row>
      <xdr:rowOff>0</xdr:rowOff>
    </xdr:from>
    <xdr:to>
      <xdr:col>44</xdr:col>
      <xdr:colOff>190500</xdr:colOff>
      <xdr:row>123</xdr:row>
      <xdr:rowOff>190500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124</xdr:row>
      <xdr:rowOff>0</xdr:rowOff>
    </xdr:from>
    <xdr:to>
      <xdr:col>44</xdr:col>
      <xdr:colOff>190500</xdr:colOff>
      <xdr:row>124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125</xdr:row>
      <xdr:rowOff>0</xdr:rowOff>
    </xdr:from>
    <xdr:to>
      <xdr:col>44</xdr:col>
      <xdr:colOff>190500</xdr:colOff>
      <xdr:row>125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97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127</xdr:row>
      <xdr:rowOff>0</xdr:rowOff>
    </xdr:from>
    <xdr:to>
      <xdr:col>44</xdr:col>
      <xdr:colOff>190500</xdr:colOff>
      <xdr:row>127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010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128</xdr:row>
      <xdr:rowOff>0</xdr:rowOff>
    </xdr:from>
    <xdr:to>
      <xdr:col>44</xdr:col>
      <xdr:colOff>190500</xdr:colOff>
      <xdr:row>128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129</xdr:row>
      <xdr:rowOff>0</xdr:rowOff>
    </xdr:from>
    <xdr:to>
      <xdr:col>44</xdr:col>
      <xdr:colOff>190500</xdr:colOff>
      <xdr:row>129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130</xdr:row>
      <xdr:rowOff>0</xdr:rowOff>
    </xdr:from>
    <xdr:to>
      <xdr:col>44</xdr:col>
      <xdr:colOff>190500</xdr:colOff>
      <xdr:row>130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131</xdr:row>
      <xdr:rowOff>0</xdr:rowOff>
    </xdr:from>
    <xdr:to>
      <xdr:col>44</xdr:col>
      <xdr:colOff>190500</xdr:colOff>
      <xdr:row>131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133</xdr:row>
      <xdr:rowOff>0</xdr:rowOff>
    </xdr:from>
    <xdr:to>
      <xdr:col>44</xdr:col>
      <xdr:colOff>190500</xdr:colOff>
      <xdr:row>133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135</xdr:row>
      <xdr:rowOff>0</xdr:rowOff>
    </xdr:from>
    <xdr:to>
      <xdr:col>44</xdr:col>
      <xdr:colOff>190500</xdr:colOff>
      <xdr:row>135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136</xdr:row>
      <xdr:rowOff>0</xdr:rowOff>
    </xdr:from>
    <xdr:to>
      <xdr:col>44</xdr:col>
      <xdr:colOff>190500</xdr:colOff>
      <xdr:row>136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136</xdr:row>
      <xdr:rowOff>0</xdr:rowOff>
    </xdr:from>
    <xdr:to>
      <xdr:col>44</xdr:col>
      <xdr:colOff>190500</xdr:colOff>
      <xdr:row>136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139</xdr:row>
      <xdr:rowOff>0</xdr:rowOff>
    </xdr:from>
    <xdr:to>
      <xdr:col>44</xdr:col>
      <xdr:colOff>190500</xdr:colOff>
      <xdr:row>139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139</xdr:row>
      <xdr:rowOff>0</xdr:rowOff>
    </xdr:from>
    <xdr:to>
      <xdr:col>44</xdr:col>
      <xdr:colOff>190500</xdr:colOff>
      <xdr:row>139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140</xdr:row>
      <xdr:rowOff>0</xdr:rowOff>
    </xdr:from>
    <xdr:to>
      <xdr:col>44</xdr:col>
      <xdr:colOff>190500</xdr:colOff>
      <xdr:row>140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141</xdr:row>
      <xdr:rowOff>0</xdr:rowOff>
    </xdr:from>
    <xdr:to>
      <xdr:col>44</xdr:col>
      <xdr:colOff>190500</xdr:colOff>
      <xdr:row>141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142</xdr:row>
      <xdr:rowOff>0</xdr:rowOff>
    </xdr:from>
    <xdr:to>
      <xdr:col>44</xdr:col>
      <xdr:colOff>190500</xdr:colOff>
      <xdr:row>142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146</xdr:row>
      <xdr:rowOff>0</xdr:rowOff>
    </xdr:from>
    <xdr:to>
      <xdr:col>44</xdr:col>
      <xdr:colOff>190500</xdr:colOff>
      <xdr:row>146</xdr:row>
      <xdr:rowOff>190500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39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146</xdr:row>
      <xdr:rowOff>0</xdr:rowOff>
    </xdr:from>
    <xdr:to>
      <xdr:col>44</xdr:col>
      <xdr:colOff>190500</xdr:colOff>
      <xdr:row>146</xdr:row>
      <xdr:rowOff>190500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39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147</xdr:row>
      <xdr:rowOff>0</xdr:rowOff>
    </xdr:from>
    <xdr:to>
      <xdr:col>44</xdr:col>
      <xdr:colOff>190500</xdr:colOff>
      <xdr:row>147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148</xdr:row>
      <xdr:rowOff>0</xdr:rowOff>
    </xdr:from>
    <xdr:to>
      <xdr:col>44</xdr:col>
      <xdr:colOff>190500</xdr:colOff>
      <xdr:row>148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149</xdr:row>
      <xdr:rowOff>0</xdr:rowOff>
    </xdr:from>
    <xdr:to>
      <xdr:col>44</xdr:col>
      <xdr:colOff>190500</xdr:colOff>
      <xdr:row>149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150</xdr:row>
      <xdr:rowOff>0</xdr:rowOff>
    </xdr:from>
    <xdr:to>
      <xdr:col>44</xdr:col>
      <xdr:colOff>190500</xdr:colOff>
      <xdr:row>150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151</xdr:row>
      <xdr:rowOff>0</xdr:rowOff>
    </xdr:from>
    <xdr:to>
      <xdr:col>44</xdr:col>
      <xdr:colOff>190500</xdr:colOff>
      <xdr:row>151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152</xdr:row>
      <xdr:rowOff>0</xdr:rowOff>
    </xdr:from>
    <xdr:to>
      <xdr:col>44</xdr:col>
      <xdr:colOff>190500</xdr:colOff>
      <xdr:row>152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510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153</xdr:row>
      <xdr:rowOff>0</xdr:rowOff>
    </xdr:from>
    <xdr:to>
      <xdr:col>44</xdr:col>
      <xdr:colOff>190500</xdr:colOff>
      <xdr:row>153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27</xdr:row>
      <xdr:rowOff>0</xdr:rowOff>
    </xdr:from>
    <xdr:to>
      <xdr:col>44</xdr:col>
      <xdr:colOff>190500</xdr:colOff>
      <xdr:row>27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28</xdr:row>
      <xdr:rowOff>0</xdr:rowOff>
    </xdr:from>
    <xdr:to>
      <xdr:col>44</xdr:col>
      <xdr:colOff>190500</xdr:colOff>
      <xdr:row>28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29</xdr:row>
      <xdr:rowOff>0</xdr:rowOff>
    </xdr:from>
    <xdr:to>
      <xdr:col>44</xdr:col>
      <xdr:colOff>190500</xdr:colOff>
      <xdr:row>29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29</xdr:row>
      <xdr:rowOff>0</xdr:rowOff>
    </xdr:from>
    <xdr:to>
      <xdr:col>44</xdr:col>
      <xdr:colOff>190500</xdr:colOff>
      <xdr:row>29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30</xdr:row>
      <xdr:rowOff>0</xdr:rowOff>
    </xdr:from>
    <xdr:to>
      <xdr:col>44</xdr:col>
      <xdr:colOff>190500</xdr:colOff>
      <xdr:row>30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43</xdr:row>
      <xdr:rowOff>180975</xdr:rowOff>
    </xdr:from>
    <xdr:to>
      <xdr:col>44</xdr:col>
      <xdr:colOff>190500</xdr:colOff>
      <xdr:row>66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39</xdr:row>
      <xdr:rowOff>0</xdr:rowOff>
    </xdr:from>
    <xdr:to>
      <xdr:col>44</xdr:col>
      <xdr:colOff>190500</xdr:colOff>
      <xdr:row>66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39</xdr:row>
      <xdr:rowOff>0</xdr:rowOff>
    </xdr:from>
    <xdr:to>
      <xdr:col>44</xdr:col>
      <xdr:colOff>190500</xdr:colOff>
      <xdr:row>66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41</xdr:row>
      <xdr:rowOff>0</xdr:rowOff>
    </xdr:from>
    <xdr:to>
      <xdr:col>44</xdr:col>
      <xdr:colOff>190500</xdr:colOff>
      <xdr:row>66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66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43</xdr:row>
      <xdr:rowOff>0</xdr:rowOff>
    </xdr:from>
    <xdr:to>
      <xdr:col>44</xdr:col>
      <xdr:colOff>190500</xdr:colOff>
      <xdr:row>66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44</xdr:row>
      <xdr:rowOff>0</xdr:rowOff>
    </xdr:from>
    <xdr:to>
      <xdr:col>44</xdr:col>
      <xdr:colOff>190500</xdr:colOff>
      <xdr:row>66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45</xdr:row>
      <xdr:rowOff>0</xdr:rowOff>
    </xdr:from>
    <xdr:to>
      <xdr:col>44</xdr:col>
      <xdr:colOff>190500</xdr:colOff>
      <xdr:row>66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46</xdr:row>
      <xdr:rowOff>0</xdr:rowOff>
    </xdr:from>
    <xdr:to>
      <xdr:col>44</xdr:col>
      <xdr:colOff>190500</xdr:colOff>
      <xdr:row>66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47</xdr:row>
      <xdr:rowOff>0</xdr:rowOff>
    </xdr:from>
    <xdr:to>
      <xdr:col>44</xdr:col>
      <xdr:colOff>190500</xdr:colOff>
      <xdr:row>66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</xdr:row>
      <xdr:rowOff>0</xdr:rowOff>
    </xdr:from>
    <xdr:to>
      <xdr:col>44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31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26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0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346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40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46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46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46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</xdr:row>
      <xdr:rowOff>0</xdr:rowOff>
    </xdr:from>
    <xdr:to>
      <xdr:col>44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</xdr:row>
      <xdr:rowOff>0</xdr:rowOff>
    </xdr:from>
    <xdr:to>
      <xdr:col>44</xdr:col>
      <xdr:colOff>190500</xdr:colOff>
      <xdr:row>15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16</xdr:row>
      <xdr:rowOff>0</xdr:rowOff>
    </xdr:from>
    <xdr:to>
      <xdr:col>44</xdr:col>
      <xdr:colOff>190500</xdr:colOff>
      <xdr:row>16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69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74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18</xdr:row>
      <xdr:rowOff>0</xdr:rowOff>
    </xdr:from>
    <xdr:to>
      <xdr:col>44</xdr:col>
      <xdr:colOff>190500</xdr:colOff>
      <xdr:row>18</xdr:row>
      <xdr:rowOff>190500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80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19</xdr:row>
      <xdr:rowOff>0</xdr:rowOff>
    </xdr:from>
    <xdr:to>
      <xdr:col>44</xdr:col>
      <xdr:colOff>190500</xdr:colOff>
      <xdr:row>19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0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9477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55"/>
  <sheetViews>
    <sheetView showGridLines="0" tabSelected="1" zoomScale="77" zoomScaleNormal="77" workbookViewId="0" topLeftCell="A1">
      <selection activeCell="M6" sqref="M6"/>
    </sheetView>
  </sheetViews>
  <sheetFormatPr defaultColWidth="8.8515625" defaultRowHeight="15"/>
  <cols>
    <col min="1" max="1" width="1.8515625" style="16" customWidth="1"/>
    <col min="2" max="2" width="8.00390625" style="12" customWidth="1"/>
    <col min="3" max="3" width="40.00390625" style="13" customWidth="1"/>
    <col min="4" max="4" width="11.57421875" style="14" customWidth="1"/>
    <col min="5" max="5" width="11.7109375" style="15" customWidth="1"/>
    <col min="6" max="6" width="34.140625" style="13" customWidth="1"/>
    <col min="7" max="7" width="15.28125" style="13" customWidth="1"/>
    <col min="8" max="8" width="24.140625" style="13" customWidth="1"/>
    <col min="9" max="9" width="18.421875" style="16" customWidth="1"/>
    <col min="10" max="10" width="21.8515625" style="16" customWidth="1"/>
    <col min="11" max="11" width="25.421875" style="16" customWidth="1"/>
    <col min="12" max="12" width="17.140625" style="16" customWidth="1"/>
    <col min="13" max="13" width="19.00390625" style="16" customWidth="1"/>
    <col min="14" max="14" width="19.28125" style="16" customWidth="1"/>
    <col min="15" max="16" width="8.8515625" style="16" hidden="1" customWidth="1"/>
    <col min="17" max="16384" width="8.8515625" style="16" customWidth="1"/>
  </cols>
  <sheetData>
    <row r="1" spans="1:14" ht="15">
      <c r="A1" s="12"/>
      <c r="N1" s="17"/>
    </row>
    <row r="2" spans="2:14" ht="18.75">
      <c r="B2" s="1" t="s">
        <v>90</v>
      </c>
      <c r="N2" s="17" t="s">
        <v>89</v>
      </c>
    </row>
    <row r="3" ht="15">
      <c r="M3" s="18"/>
    </row>
    <row r="4" ht="26.45" customHeight="1" thickBot="1">
      <c r="M4" s="2" t="s">
        <v>79</v>
      </c>
    </row>
    <row r="5" spans="2:45" ht="46.5" thickBot="1" thickTop="1">
      <c r="B5" s="11" t="s">
        <v>3</v>
      </c>
      <c r="C5" s="11" t="s">
        <v>0</v>
      </c>
      <c r="D5" s="11" t="s">
        <v>1</v>
      </c>
      <c r="E5" s="11" t="s">
        <v>77</v>
      </c>
      <c r="F5" s="11" t="s">
        <v>2</v>
      </c>
      <c r="G5" s="11" t="s">
        <v>71</v>
      </c>
      <c r="H5" s="11" t="s">
        <v>84</v>
      </c>
      <c r="I5" s="11" t="s">
        <v>91</v>
      </c>
      <c r="J5" s="11" t="s">
        <v>4</v>
      </c>
      <c r="K5" s="11" t="s">
        <v>80</v>
      </c>
      <c r="L5" s="10" t="s">
        <v>81</v>
      </c>
      <c r="M5" s="3" t="s">
        <v>95</v>
      </c>
      <c r="N5" s="10" t="s">
        <v>82</v>
      </c>
      <c r="AS5" s="16" t="s">
        <v>5</v>
      </c>
    </row>
    <row r="6" spans="2:45" ht="30.75" thickTop="1">
      <c r="B6" s="19">
        <v>1</v>
      </c>
      <c r="C6" s="20" t="s">
        <v>12</v>
      </c>
      <c r="D6" s="21">
        <v>4</v>
      </c>
      <c r="E6" s="22" t="s">
        <v>11</v>
      </c>
      <c r="F6" s="20" t="s">
        <v>17</v>
      </c>
      <c r="G6" s="138" t="s">
        <v>69</v>
      </c>
      <c r="H6" s="139"/>
      <c r="I6" s="140" t="s">
        <v>63</v>
      </c>
      <c r="J6" s="140" t="s">
        <v>22</v>
      </c>
      <c r="K6" s="23">
        <v>1600</v>
      </c>
      <c r="L6" s="4" t="str">
        <f>IF(ISNUMBER(M6),IF(M6&gt;K6,"NEVYHOVUJE","OK")," ")</f>
        <v>OK</v>
      </c>
      <c r="M6" s="102">
        <v>1306</v>
      </c>
      <c r="N6" s="5">
        <f aca="true" t="shared" si="0" ref="N6:N36">D6*M6</f>
        <v>5224</v>
      </c>
      <c r="P6" s="16">
        <f aca="true" t="shared" si="1" ref="P6:P37">SUM(D6*K6)</f>
        <v>6400</v>
      </c>
      <c r="AS6" s="24" t="s">
        <v>6</v>
      </c>
    </row>
    <row r="7" spans="2:45" ht="30">
      <c r="B7" s="25">
        <v>2</v>
      </c>
      <c r="C7" s="26" t="s">
        <v>13</v>
      </c>
      <c r="D7" s="27">
        <v>2</v>
      </c>
      <c r="E7" s="28" t="s">
        <v>11</v>
      </c>
      <c r="F7" s="26" t="s">
        <v>18</v>
      </c>
      <c r="G7" s="123"/>
      <c r="H7" s="126"/>
      <c r="I7" s="135"/>
      <c r="J7" s="135"/>
      <c r="K7" s="29">
        <v>2100</v>
      </c>
      <c r="L7" s="4" t="str">
        <f>IF(ISNUMBER(M7),IF(M7&gt;K7,"NEVYHOVUJE","OK")," ")</f>
        <v>OK</v>
      </c>
      <c r="M7" s="102">
        <v>1902</v>
      </c>
      <c r="N7" s="5">
        <f t="shared" si="0"/>
        <v>3804</v>
      </c>
      <c r="P7" s="16">
        <f t="shared" si="1"/>
        <v>4200</v>
      </c>
      <c r="AS7" s="24" t="s">
        <v>7</v>
      </c>
    </row>
    <row r="8" spans="2:45" ht="30">
      <c r="B8" s="25">
        <v>3</v>
      </c>
      <c r="C8" s="26" t="s">
        <v>14</v>
      </c>
      <c r="D8" s="27">
        <v>1</v>
      </c>
      <c r="E8" s="28" t="s">
        <v>11</v>
      </c>
      <c r="F8" s="26" t="s">
        <v>19</v>
      </c>
      <c r="G8" s="123"/>
      <c r="H8" s="126"/>
      <c r="I8" s="135"/>
      <c r="J8" s="135"/>
      <c r="K8" s="29">
        <v>3100</v>
      </c>
      <c r="L8" s="4" t="str">
        <f>IF(ISNUMBER(M8),IF(M8&gt;K8,"NEVYHOVUJE","OK")," ")</f>
        <v>OK</v>
      </c>
      <c r="M8" s="102">
        <v>3031</v>
      </c>
      <c r="N8" s="5">
        <f t="shared" si="0"/>
        <v>3031</v>
      </c>
      <c r="P8" s="16">
        <f t="shared" si="1"/>
        <v>3100</v>
      </c>
      <c r="AS8" s="24" t="s">
        <v>8</v>
      </c>
    </row>
    <row r="9" spans="2:45" ht="30">
      <c r="B9" s="25">
        <v>4</v>
      </c>
      <c r="C9" s="26" t="s">
        <v>15</v>
      </c>
      <c r="D9" s="27">
        <v>1</v>
      </c>
      <c r="E9" s="28" t="s">
        <v>11</v>
      </c>
      <c r="F9" s="26" t="s">
        <v>20</v>
      </c>
      <c r="G9" s="123"/>
      <c r="H9" s="126"/>
      <c r="I9" s="135"/>
      <c r="J9" s="135"/>
      <c r="K9" s="29">
        <v>3100</v>
      </c>
      <c r="L9" s="4" t="str">
        <f aca="true" t="shared" si="2" ref="L9:L36">IF(ISNUMBER(M9),IF(M9&gt;K9,"NEVYHOVUJE","OK")," ")</f>
        <v>OK</v>
      </c>
      <c r="M9" s="102">
        <v>3031</v>
      </c>
      <c r="N9" s="5">
        <f t="shared" si="0"/>
        <v>3031</v>
      </c>
      <c r="P9" s="16">
        <f t="shared" si="1"/>
        <v>3100</v>
      </c>
      <c r="AS9" s="24" t="s">
        <v>9</v>
      </c>
    </row>
    <row r="10" spans="2:45" ht="30.75" thickBot="1">
      <c r="B10" s="30">
        <v>5</v>
      </c>
      <c r="C10" s="31" t="s">
        <v>16</v>
      </c>
      <c r="D10" s="32">
        <v>1</v>
      </c>
      <c r="E10" s="33" t="s">
        <v>11</v>
      </c>
      <c r="F10" s="31" t="s">
        <v>21</v>
      </c>
      <c r="G10" s="124"/>
      <c r="H10" s="127"/>
      <c r="I10" s="136"/>
      <c r="J10" s="136"/>
      <c r="K10" s="34">
        <v>3100</v>
      </c>
      <c r="L10" s="6" t="str">
        <f t="shared" si="2"/>
        <v>OK</v>
      </c>
      <c r="M10" s="103">
        <v>3031</v>
      </c>
      <c r="N10" s="7">
        <f t="shared" si="0"/>
        <v>3031</v>
      </c>
      <c r="P10" s="16">
        <f t="shared" si="1"/>
        <v>3100</v>
      </c>
      <c r="AS10" s="24" t="s">
        <v>10</v>
      </c>
    </row>
    <row r="11" spans="2:45" ht="45.75" thickTop="1">
      <c r="B11" s="35">
        <v>6</v>
      </c>
      <c r="C11" s="36" t="s">
        <v>24</v>
      </c>
      <c r="D11" s="37">
        <v>3</v>
      </c>
      <c r="E11" s="38" t="s">
        <v>11</v>
      </c>
      <c r="F11" s="36" t="s">
        <v>25</v>
      </c>
      <c r="G11" s="122" t="s">
        <v>69</v>
      </c>
      <c r="H11" s="125"/>
      <c r="I11" s="134" t="s">
        <v>29</v>
      </c>
      <c r="J11" s="134" t="s">
        <v>30</v>
      </c>
      <c r="K11" s="39">
        <v>2500</v>
      </c>
      <c r="L11" s="4" t="str">
        <f t="shared" si="2"/>
        <v>OK</v>
      </c>
      <c r="M11" s="102">
        <v>1740</v>
      </c>
      <c r="N11" s="5">
        <f t="shared" si="0"/>
        <v>5220</v>
      </c>
      <c r="P11" s="16">
        <f t="shared" si="1"/>
        <v>7500</v>
      </c>
      <c r="AS11" s="40"/>
    </row>
    <row r="12" spans="2:45" ht="45">
      <c r="B12" s="25">
        <v>7</v>
      </c>
      <c r="C12" s="26" t="s">
        <v>23</v>
      </c>
      <c r="D12" s="27">
        <v>5</v>
      </c>
      <c r="E12" s="28" t="s">
        <v>11</v>
      </c>
      <c r="F12" s="26" t="s">
        <v>26</v>
      </c>
      <c r="G12" s="123"/>
      <c r="H12" s="126"/>
      <c r="I12" s="135"/>
      <c r="J12" s="135"/>
      <c r="K12" s="29">
        <v>2600</v>
      </c>
      <c r="L12" s="4" t="str">
        <f t="shared" si="2"/>
        <v>OK</v>
      </c>
      <c r="M12" s="102">
        <v>1883</v>
      </c>
      <c r="N12" s="5">
        <f t="shared" si="0"/>
        <v>9415</v>
      </c>
      <c r="P12" s="16">
        <f t="shared" si="1"/>
        <v>13000</v>
      </c>
      <c r="AS12" s="40"/>
    </row>
    <row r="13" spans="2:45" ht="45">
      <c r="B13" s="25">
        <v>8</v>
      </c>
      <c r="C13" s="26" t="s">
        <v>23</v>
      </c>
      <c r="D13" s="27">
        <v>2</v>
      </c>
      <c r="E13" s="28" t="s">
        <v>11</v>
      </c>
      <c r="F13" s="26" t="s">
        <v>27</v>
      </c>
      <c r="G13" s="123"/>
      <c r="H13" s="126"/>
      <c r="I13" s="135"/>
      <c r="J13" s="135"/>
      <c r="K13" s="29">
        <v>2500</v>
      </c>
      <c r="L13" s="4" t="str">
        <f t="shared" si="2"/>
        <v>OK</v>
      </c>
      <c r="M13" s="102">
        <v>1740</v>
      </c>
      <c r="N13" s="5">
        <f t="shared" si="0"/>
        <v>3480</v>
      </c>
      <c r="P13" s="16">
        <f t="shared" si="1"/>
        <v>5000</v>
      </c>
      <c r="AS13" s="40"/>
    </row>
    <row r="14" spans="2:45" ht="45.75" thickBot="1">
      <c r="B14" s="41">
        <v>9</v>
      </c>
      <c r="C14" s="42" t="s">
        <v>23</v>
      </c>
      <c r="D14" s="43">
        <v>2</v>
      </c>
      <c r="E14" s="44" t="s">
        <v>11</v>
      </c>
      <c r="F14" s="42" t="s">
        <v>28</v>
      </c>
      <c r="G14" s="124"/>
      <c r="H14" s="127"/>
      <c r="I14" s="136"/>
      <c r="J14" s="136"/>
      <c r="K14" s="45">
        <v>2500</v>
      </c>
      <c r="L14" s="6" t="str">
        <f t="shared" si="2"/>
        <v>OK</v>
      </c>
      <c r="M14" s="103">
        <v>1740</v>
      </c>
      <c r="N14" s="7">
        <f t="shared" si="0"/>
        <v>3480</v>
      </c>
      <c r="P14" s="16">
        <f t="shared" si="1"/>
        <v>5000</v>
      </c>
      <c r="AS14" s="40"/>
    </row>
    <row r="15" spans="2:45" ht="43.9" customHeight="1" thickTop="1">
      <c r="B15" s="46">
        <v>10</v>
      </c>
      <c r="C15" s="47" t="s">
        <v>33</v>
      </c>
      <c r="D15" s="48">
        <v>4</v>
      </c>
      <c r="E15" s="49" t="s">
        <v>11</v>
      </c>
      <c r="F15" s="47" t="s">
        <v>32</v>
      </c>
      <c r="G15" s="122" t="s">
        <v>69</v>
      </c>
      <c r="H15" s="125"/>
      <c r="I15" s="134" t="s">
        <v>78</v>
      </c>
      <c r="J15" s="131" t="s">
        <v>31</v>
      </c>
      <c r="K15" s="50">
        <v>1500</v>
      </c>
      <c r="L15" s="4" t="str">
        <f t="shared" si="2"/>
        <v>OK</v>
      </c>
      <c r="M15" s="102">
        <v>1306</v>
      </c>
      <c r="N15" s="5">
        <f t="shared" si="0"/>
        <v>5224</v>
      </c>
      <c r="P15" s="16">
        <f t="shared" si="1"/>
        <v>6000</v>
      </c>
      <c r="AS15" s="40"/>
    </row>
    <row r="16" spans="2:45" ht="45.75" thickBot="1">
      <c r="B16" s="30">
        <v>11</v>
      </c>
      <c r="C16" s="31" t="s">
        <v>34</v>
      </c>
      <c r="D16" s="32">
        <v>3</v>
      </c>
      <c r="E16" s="33" t="s">
        <v>11</v>
      </c>
      <c r="F16" s="31" t="s">
        <v>32</v>
      </c>
      <c r="G16" s="124"/>
      <c r="H16" s="127"/>
      <c r="I16" s="136"/>
      <c r="J16" s="133"/>
      <c r="K16" s="34">
        <v>1500</v>
      </c>
      <c r="L16" s="6" t="str">
        <f t="shared" si="2"/>
        <v>OK</v>
      </c>
      <c r="M16" s="103">
        <v>1306</v>
      </c>
      <c r="N16" s="7">
        <f t="shared" si="0"/>
        <v>3918</v>
      </c>
      <c r="P16" s="16">
        <f t="shared" si="1"/>
        <v>4500</v>
      </c>
      <c r="AS16" s="40"/>
    </row>
    <row r="17" spans="2:45" ht="45.75" thickTop="1">
      <c r="B17" s="35">
        <v>12</v>
      </c>
      <c r="C17" s="36" t="s">
        <v>45</v>
      </c>
      <c r="D17" s="37">
        <v>2</v>
      </c>
      <c r="E17" s="38" t="s">
        <v>11</v>
      </c>
      <c r="F17" s="36" t="s">
        <v>46</v>
      </c>
      <c r="G17" s="122" t="s">
        <v>69</v>
      </c>
      <c r="H17" s="125"/>
      <c r="I17" s="134" t="s">
        <v>36</v>
      </c>
      <c r="J17" s="131" t="s">
        <v>35</v>
      </c>
      <c r="K17" s="51">
        <v>2600</v>
      </c>
      <c r="L17" s="4" t="str">
        <f t="shared" si="2"/>
        <v>OK</v>
      </c>
      <c r="M17" s="102">
        <v>1975</v>
      </c>
      <c r="N17" s="5">
        <f t="shared" si="0"/>
        <v>3950</v>
      </c>
      <c r="P17" s="16">
        <f t="shared" si="1"/>
        <v>5200</v>
      </c>
      <c r="AS17" s="40"/>
    </row>
    <row r="18" spans="2:45" ht="45">
      <c r="B18" s="25">
        <v>13</v>
      </c>
      <c r="C18" s="26" t="s">
        <v>38</v>
      </c>
      <c r="D18" s="27">
        <v>3</v>
      </c>
      <c r="E18" s="28" t="s">
        <v>11</v>
      </c>
      <c r="F18" s="26" t="s">
        <v>44</v>
      </c>
      <c r="G18" s="123"/>
      <c r="H18" s="126"/>
      <c r="I18" s="135"/>
      <c r="J18" s="132"/>
      <c r="K18" s="52">
        <v>1900</v>
      </c>
      <c r="L18" s="4" t="str">
        <f t="shared" si="2"/>
        <v>OK</v>
      </c>
      <c r="M18" s="102">
        <v>1305</v>
      </c>
      <c r="N18" s="5">
        <f t="shared" si="0"/>
        <v>3915</v>
      </c>
      <c r="P18" s="16">
        <f t="shared" si="1"/>
        <v>5700</v>
      </c>
      <c r="AS18" s="40"/>
    </row>
    <row r="19" spans="2:45" ht="45">
      <c r="B19" s="25">
        <v>14</v>
      </c>
      <c r="C19" s="26" t="s">
        <v>37</v>
      </c>
      <c r="D19" s="27">
        <v>2</v>
      </c>
      <c r="E19" s="28" t="s">
        <v>11</v>
      </c>
      <c r="F19" s="26" t="s">
        <v>42</v>
      </c>
      <c r="G19" s="123"/>
      <c r="H19" s="126"/>
      <c r="I19" s="135"/>
      <c r="J19" s="132"/>
      <c r="K19" s="52">
        <v>3000</v>
      </c>
      <c r="L19" s="4" t="str">
        <f t="shared" si="2"/>
        <v>OK</v>
      </c>
      <c r="M19" s="102">
        <v>2580</v>
      </c>
      <c r="N19" s="5">
        <f t="shared" si="0"/>
        <v>5160</v>
      </c>
      <c r="P19" s="16">
        <f t="shared" si="1"/>
        <v>6000</v>
      </c>
      <c r="AS19" s="40"/>
    </row>
    <row r="20" spans="2:45" ht="30">
      <c r="B20" s="25">
        <v>15</v>
      </c>
      <c r="C20" s="26" t="s">
        <v>39</v>
      </c>
      <c r="D20" s="27">
        <v>2</v>
      </c>
      <c r="E20" s="28" t="s">
        <v>11</v>
      </c>
      <c r="F20" s="26" t="s">
        <v>40</v>
      </c>
      <c r="G20" s="123"/>
      <c r="H20" s="126"/>
      <c r="I20" s="135"/>
      <c r="J20" s="132"/>
      <c r="K20" s="52">
        <v>3000</v>
      </c>
      <c r="L20" s="4" t="str">
        <f t="shared" si="2"/>
        <v>OK</v>
      </c>
      <c r="M20" s="102">
        <v>2580</v>
      </c>
      <c r="N20" s="5">
        <f t="shared" si="0"/>
        <v>5160</v>
      </c>
      <c r="P20" s="16">
        <f t="shared" si="1"/>
        <v>6000</v>
      </c>
      <c r="AS20" s="40"/>
    </row>
    <row r="21" spans="2:45" ht="45.75" thickBot="1">
      <c r="B21" s="41">
        <v>16</v>
      </c>
      <c r="C21" s="42" t="s">
        <v>41</v>
      </c>
      <c r="D21" s="43">
        <v>2</v>
      </c>
      <c r="E21" s="44" t="s">
        <v>11</v>
      </c>
      <c r="F21" s="42" t="s">
        <v>43</v>
      </c>
      <c r="G21" s="124"/>
      <c r="H21" s="127"/>
      <c r="I21" s="136"/>
      <c r="J21" s="133"/>
      <c r="K21" s="53">
        <v>3000</v>
      </c>
      <c r="L21" s="6" t="str">
        <f t="shared" si="2"/>
        <v>OK</v>
      </c>
      <c r="M21" s="103">
        <v>2580</v>
      </c>
      <c r="N21" s="7">
        <f t="shared" si="0"/>
        <v>5160</v>
      </c>
      <c r="P21" s="16">
        <f t="shared" si="1"/>
        <v>6000</v>
      </c>
      <c r="AS21" s="40"/>
    </row>
    <row r="22" spans="2:45" ht="46.5" thickBot="1" thickTop="1">
      <c r="B22" s="54">
        <v>17</v>
      </c>
      <c r="C22" s="55" t="s">
        <v>47</v>
      </c>
      <c r="D22" s="56">
        <v>2</v>
      </c>
      <c r="E22" s="57" t="s">
        <v>11</v>
      </c>
      <c r="F22" s="55" t="s">
        <v>32</v>
      </c>
      <c r="G22" s="57" t="s">
        <v>69</v>
      </c>
      <c r="H22" s="58"/>
      <c r="I22" s="59" t="s">
        <v>76</v>
      </c>
      <c r="J22" s="60" t="s">
        <v>22</v>
      </c>
      <c r="K22" s="61">
        <v>1500</v>
      </c>
      <c r="L22" s="6" t="str">
        <f t="shared" si="2"/>
        <v>OK</v>
      </c>
      <c r="M22" s="103">
        <v>1306</v>
      </c>
      <c r="N22" s="7">
        <f t="shared" si="0"/>
        <v>2612</v>
      </c>
      <c r="P22" s="16">
        <f t="shared" si="1"/>
        <v>3000</v>
      </c>
      <c r="AS22" s="62"/>
    </row>
    <row r="23" spans="2:45" ht="40.15" customHeight="1" thickTop="1">
      <c r="B23" s="35">
        <v>18</v>
      </c>
      <c r="C23" s="36" t="s">
        <v>48</v>
      </c>
      <c r="D23" s="37">
        <v>7</v>
      </c>
      <c r="E23" s="38" t="s">
        <v>11</v>
      </c>
      <c r="F23" s="36" t="s">
        <v>26</v>
      </c>
      <c r="G23" s="122" t="s">
        <v>69</v>
      </c>
      <c r="H23" s="125"/>
      <c r="I23" s="128" t="s">
        <v>52</v>
      </c>
      <c r="J23" s="131" t="s">
        <v>53</v>
      </c>
      <c r="K23" s="39">
        <v>2600</v>
      </c>
      <c r="L23" s="4" t="str">
        <f t="shared" si="2"/>
        <v>OK</v>
      </c>
      <c r="M23" s="102">
        <v>1883</v>
      </c>
      <c r="N23" s="5">
        <f t="shared" si="0"/>
        <v>13181</v>
      </c>
      <c r="P23" s="16">
        <f t="shared" si="1"/>
        <v>18200</v>
      </c>
      <c r="AS23" s="63"/>
    </row>
    <row r="24" spans="2:45" ht="30">
      <c r="B24" s="25">
        <v>19</v>
      </c>
      <c r="C24" s="26" t="s">
        <v>49</v>
      </c>
      <c r="D24" s="27">
        <v>5</v>
      </c>
      <c r="E24" s="28" t="s">
        <v>11</v>
      </c>
      <c r="F24" s="26" t="s">
        <v>28</v>
      </c>
      <c r="G24" s="123"/>
      <c r="H24" s="126"/>
      <c r="I24" s="129"/>
      <c r="J24" s="132"/>
      <c r="K24" s="29">
        <v>2500</v>
      </c>
      <c r="L24" s="4" t="str">
        <f t="shared" si="2"/>
        <v>OK</v>
      </c>
      <c r="M24" s="102">
        <v>1740</v>
      </c>
      <c r="N24" s="5">
        <f t="shared" si="0"/>
        <v>8700</v>
      </c>
      <c r="P24" s="16">
        <f t="shared" si="1"/>
        <v>12500</v>
      </c>
      <c r="AS24" s="63"/>
    </row>
    <row r="25" spans="2:45" ht="45">
      <c r="B25" s="25">
        <v>20</v>
      </c>
      <c r="C25" s="26" t="s">
        <v>50</v>
      </c>
      <c r="D25" s="27">
        <v>5</v>
      </c>
      <c r="E25" s="28" t="s">
        <v>11</v>
      </c>
      <c r="F25" s="26" t="s">
        <v>27</v>
      </c>
      <c r="G25" s="123"/>
      <c r="H25" s="126"/>
      <c r="I25" s="129"/>
      <c r="J25" s="132"/>
      <c r="K25" s="29">
        <v>2500</v>
      </c>
      <c r="L25" s="4" t="str">
        <f t="shared" si="2"/>
        <v>OK</v>
      </c>
      <c r="M25" s="102">
        <v>1740</v>
      </c>
      <c r="N25" s="5">
        <f t="shared" si="0"/>
        <v>8700</v>
      </c>
      <c r="P25" s="16">
        <f t="shared" si="1"/>
        <v>12500</v>
      </c>
      <c r="AS25" s="64"/>
    </row>
    <row r="26" spans="2:45" ht="30.75" thickBot="1">
      <c r="B26" s="41">
        <v>21</v>
      </c>
      <c r="C26" s="42" t="s">
        <v>51</v>
      </c>
      <c r="D26" s="43">
        <v>5</v>
      </c>
      <c r="E26" s="44" t="s">
        <v>11</v>
      </c>
      <c r="F26" s="42" t="s">
        <v>25</v>
      </c>
      <c r="G26" s="124"/>
      <c r="H26" s="127"/>
      <c r="I26" s="130"/>
      <c r="J26" s="133"/>
      <c r="K26" s="45">
        <v>2500</v>
      </c>
      <c r="L26" s="6" t="str">
        <f t="shared" si="2"/>
        <v>OK</v>
      </c>
      <c r="M26" s="103">
        <v>1740</v>
      </c>
      <c r="N26" s="7">
        <f t="shared" si="0"/>
        <v>8700</v>
      </c>
      <c r="P26" s="16">
        <f t="shared" si="1"/>
        <v>12500</v>
      </c>
      <c r="AS26" s="63"/>
    </row>
    <row r="27" spans="2:45" ht="30.75" thickTop="1">
      <c r="B27" s="46">
        <v>22</v>
      </c>
      <c r="C27" s="65" t="s">
        <v>64</v>
      </c>
      <c r="D27" s="48">
        <v>3</v>
      </c>
      <c r="E27" s="49" t="s">
        <v>11</v>
      </c>
      <c r="F27" s="47" t="s">
        <v>65</v>
      </c>
      <c r="G27" s="122" t="s">
        <v>69</v>
      </c>
      <c r="H27" s="125"/>
      <c r="I27" s="134" t="s">
        <v>75</v>
      </c>
      <c r="J27" s="131" t="s">
        <v>35</v>
      </c>
      <c r="K27" s="50">
        <v>2300</v>
      </c>
      <c r="L27" s="4" t="str">
        <f t="shared" si="2"/>
        <v>OK</v>
      </c>
      <c r="M27" s="102">
        <v>1902</v>
      </c>
      <c r="N27" s="5">
        <f t="shared" si="0"/>
        <v>5706</v>
      </c>
      <c r="P27" s="16">
        <f t="shared" si="1"/>
        <v>6900</v>
      </c>
      <c r="AS27" s="64"/>
    </row>
    <row r="28" spans="2:45" ht="45">
      <c r="B28" s="25">
        <v>23</v>
      </c>
      <c r="C28" s="66" t="s">
        <v>64</v>
      </c>
      <c r="D28" s="27">
        <v>3</v>
      </c>
      <c r="E28" s="28" t="s">
        <v>11</v>
      </c>
      <c r="F28" s="67" t="s">
        <v>66</v>
      </c>
      <c r="G28" s="123"/>
      <c r="H28" s="126"/>
      <c r="I28" s="135"/>
      <c r="J28" s="132"/>
      <c r="K28" s="29">
        <v>3400</v>
      </c>
      <c r="L28" s="4" t="str">
        <f t="shared" si="2"/>
        <v>OK</v>
      </c>
      <c r="M28" s="102">
        <v>3031</v>
      </c>
      <c r="N28" s="5">
        <f t="shared" si="0"/>
        <v>9093</v>
      </c>
      <c r="P28" s="16">
        <f t="shared" si="1"/>
        <v>10200</v>
      </c>
      <c r="AS28" s="64"/>
    </row>
    <row r="29" spans="2:45" ht="45">
      <c r="B29" s="25">
        <v>24</v>
      </c>
      <c r="C29" s="66" t="s">
        <v>64</v>
      </c>
      <c r="D29" s="27">
        <v>3</v>
      </c>
      <c r="E29" s="28" t="s">
        <v>11</v>
      </c>
      <c r="F29" s="67" t="s">
        <v>67</v>
      </c>
      <c r="G29" s="123"/>
      <c r="H29" s="126"/>
      <c r="I29" s="135"/>
      <c r="J29" s="132"/>
      <c r="K29" s="29">
        <v>3400</v>
      </c>
      <c r="L29" s="4" t="str">
        <f t="shared" si="2"/>
        <v>OK</v>
      </c>
      <c r="M29" s="102">
        <v>3031</v>
      </c>
      <c r="N29" s="5">
        <f t="shared" si="0"/>
        <v>9093</v>
      </c>
      <c r="P29" s="16">
        <f t="shared" si="1"/>
        <v>10200</v>
      </c>
      <c r="AS29" s="64"/>
    </row>
    <row r="30" spans="2:45" ht="45">
      <c r="B30" s="25">
        <v>25</v>
      </c>
      <c r="C30" s="66" t="s">
        <v>64</v>
      </c>
      <c r="D30" s="27">
        <v>3</v>
      </c>
      <c r="E30" s="28" t="s">
        <v>11</v>
      </c>
      <c r="F30" s="67" t="s">
        <v>68</v>
      </c>
      <c r="G30" s="123"/>
      <c r="H30" s="126"/>
      <c r="I30" s="135"/>
      <c r="J30" s="132"/>
      <c r="K30" s="29">
        <v>3400</v>
      </c>
      <c r="L30" s="4" t="str">
        <f t="shared" si="2"/>
        <v>OK</v>
      </c>
      <c r="M30" s="102">
        <v>3031</v>
      </c>
      <c r="N30" s="5">
        <f t="shared" si="0"/>
        <v>9093</v>
      </c>
      <c r="P30" s="16">
        <f t="shared" si="1"/>
        <v>10200</v>
      </c>
      <c r="AS30" s="64"/>
    </row>
    <row r="31" spans="2:45" ht="45.75" thickBot="1">
      <c r="B31" s="30">
        <v>26</v>
      </c>
      <c r="C31" s="68" t="s">
        <v>61</v>
      </c>
      <c r="D31" s="69">
        <v>6</v>
      </c>
      <c r="E31" s="33" t="s">
        <v>11</v>
      </c>
      <c r="F31" s="31" t="s">
        <v>62</v>
      </c>
      <c r="G31" s="70"/>
      <c r="H31" s="127"/>
      <c r="I31" s="136"/>
      <c r="J31" s="133"/>
      <c r="K31" s="34">
        <v>3500</v>
      </c>
      <c r="L31" s="6" t="str">
        <f t="shared" si="2"/>
        <v>OK</v>
      </c>
      <c r="M31" s="103">
        <v>2992</v>
      </c>
      <c r="N31" s="7">
        <f t="shared" si="0"/>
        <v>17952</v>
      </c>
      <c r="P31" s="16">
        <f t="shared" si="1"/>
        <v>21000</v>
      </c>
      <c r="AS31" s="64"/>
    </row>
    <row r="32" spans="2:45" ht="45.75" thickTop="1">
      <c r="B32" s="35">
        <v>27</v>
      </c>
      <c r="C32" s="36" t="s">
        <v>54</v>
      </c>
      <c r="D32" s="71">
        <v>1</v>
      </c>
      <c r="E32" s="38" t="s">
        <v>11</v>
      </c>
      <c r="F32" s="36" t="s">
        <v>55</v>
      </c>
      <c r="G32" s="122" t="s">
        <v>69</v>
      </c>
      <c r="H32" s="122" t="s">
        <v>60</v>
      </c>
      <c r="I32" s="134" t="s">
        <v>74</v>
      </c>
      <c r="J32" s="131" t="s">
        <v>59</v>
      </c>
      <c r="K32" s="39">
        <v>3700</v>
      </c>
      <c r="L32" s="4" t="str">
        <f t="shared" si="2"/>
        <v>OK</v>
      </c>
      <c r="M32" s="102">
        <v>3330</v>
      </c>
      <c r="N32" s="5">
        <f t="shared" si="0"/>
        <v>3330</v>
      </c>
      <c r="P32" s="16">
        <f t="shared" si="1"/>
        <v>3700</v>
      </c>
      <c r="AS32" s="64"/>
    </row>
    <row r="33" spans="2:45" ht="45">
      <c r="B33" s="25">
        <v>28</v>
      </c>
      <c r="C33" s="26" t="s">
        <v>54</v>
      </c>
      <c r="D33" s="72">
        <v>1</v>
      </c>
      <c r="E33" s="28" t="s">
        <v>11</v>
      </c>
      <c r="F33" s="26" t="s">
        <v>56</v>
      </c>
      <c r="G33" s="123"/>
      <c r="H33" s="123"/>
      <c r="I33" s="135"/>
      <c r="J33" s="132"/>
      <c r="K33" s="29">
        <v>2300</v>
      </c>
      <c r="L33" s="4" t="str">
        <f t="shared" si="2"/>
        <v>OK</v>
      </c>
      <c r="M33" s="102">
        <v>2150</v>
      </c>
      <c r="N33" s="5">
        <f t="shared" si="0"/>
        <v>2150</v>
      </c>
      <c r="P33" s="16">
        <f t="shared" si="1"/>
        <v>2300</v>
      </c>
      <c r="AS33" s="64"/>
    </row>
    <row r="34" spans="2:45" ht="30">
      <c r="B34" s="25">
        <v>29</v>
      </c>
      <c r="C34" s="26" t="s">
        <v>54</v>
      </c>
      <c r="D34" s="72">
        <v>1</v>
      </c>
      <c r="E34" s="28" t="s">
        <v>11</v>
      </c>
      <c r="F34" s="26" t="s">
        <v>57</v>
      </c>
      <c r="G34" s="123"/>
      <c r="H34" s="123"/>
      <c r="I34" s="135"/>
      <c r="J34" s="132"/>
      <c r="K34" s="29">
        <v>2300</v>
      </c>
      <c r="L34" s="4" t="str">
        <f t="shared" si="2"/>
        <v>OK</v>
      </c>
      <c r="M34" s="102">
        <v>2150</v>
      </c>
      <c r="N34" s="5">
        <f t="shared" si="0"/>
        <v>2150</v>
      </c>
      <c r="P34" s="16">
        <f t="shared" si="1"/>
        <v>2300</v>
      </c>
      <c r="AS34" s="63"/>
    </row>
    <row r="35" spans="2:45" ht="30.75" thickBot="1">
      <c r="B35" s="30">
        <v>30</v>
      </c>
      <c r="C35" s="31" t="s">
        <v>54</v>
      </c>
      <c r="D35" s="73">
        <v>1</v>
      </c>
      <c r="E35" s="33" t="s">
        <v>11</v>
      </c>
      <c r="F35" s="31" t="s">
        <v>58</v>
      </c>
      <c r="G35" s="124"/>
      <c r="H35" s="124"/>
      <c r="I35" s="136"/>
      <c r="J35" s="133"/>
      <c r="K35" s="34">
        <v>2300</v>
      </c>
      <c r="L35" s="6" t="str">
        <f t="shared" si="2"/>
        <v>OK</v>
      </c>
      <c r="M35" s="103">
        <v>2150</v>
      </c>
      <c r="N35" s="7">
        <f t="shared" si="0"/>
        <v>2150</v>
      </c>
      <c r="P35" s="16">
        <f t="shared" si="1"/>
        <v>2300</v>
      </c>
      <c r="AS35" s="63"/>
    </row>
    <row r="36" spans="2:45" ht="49.9" customHeight="1" thickBot="1" thickTop="1">
      <c r="B36" s="74">
        <v>31</v>
      </c>
      <c r="C36" s="75" t="s">
        <v>70</v>
      </c>
      <c r="D36" s="76">
        <v>2</v>
      </c>
      <c r="E36" s="77" t="s">
        <v>11</v>
      </c>
      <c r="F36" s="75" t="s">
        <v>32</v>
      </c>
      <c r="G36" s="77" t="s">
        <v>69</v>
      </c>
      <c r="H36" s="77" t="s">
        <v>72</v>
      </c>
      <c r="I36" s="78" t="s">
        <v>73</v>
      </c>
      <c r="J36" s="78" t="s">
        <v>22</v>
      </c>
      <c r="K36" s="79">
        <v>1600</v>
      </c>
      <c r="L36" s="4" t="str">
        <f t="shared" si="2"/>
        <v>OK</v>
      </c>
      <c r="M36" s="102">
        <v>1306</v>
      </c>
      <c r="N36" s="5">
        <f t="shared" si="0"/>
        <v>2612</v>
      </c>
      <c r="P36" s="16">
        <f t="shared" si="1"/>
        <v>3200</v>
      </c>
      <c r="AS36" s="63"/>
    </row>
    <row r="37" spans="2:45" ht="17.25" hidden="1" thickBot="1" thickTop="1">
      <c r="B37" s="80">
        <v>32</v>
      </c>
      <c r="C37" s="81"/>
      <c r="D37" s="82"/>
      <c r="E37" s="83"/>
      <c r="F37" s="81"/>
      <c r="G37" s="81"/>
      <c r="H37" s="81"/>
      <c r="I37" s="84"/>
      <c r="J37" s="84"/>
      <c r="K37" s="85"/>
      <c r="P37" s="16">
        <f t="shared" si="1"/>
        <v>0</v>
      </c>
      <c r="AS37" s="63"/>
    </row>
    <row r="38" spans="2:45" ht="17.25" hidden="1" thickBot="1" thickTop="1">
      <c r="B38" s="86">
        <v>33</v>
      </c>
      <c r="C38" s="87"/>
      <c r="D38" s="88"/>
      <c r="E38" s="89"/>
      <c r="F38" s="87"/>
      <c r="G38" s="87"/>
      <c r="H38" s="87"/>
      <c r="I38" s="90"/>
      <c r="J38" s="90"/>
      <c r="K38" s="91"/>
      <c r="P38" s="16">
        <f aca="true" t="shared" si="3" ref="P38:P66">SUM(D38*K38)</f>
        <v>0</v>
      </c>
      <c r="AS38" s="63"/>
    </row>
    <row r="39" spans="2:45" ht="17.25" hidden="1" thickBot="1" thickTop="1">
      <c r="B39" s="86">
        <v>34</v>
      </c>
      <c r="C39" s="87"/>
      <c r="D39" s="88"/>
      <c r="E39" s="89"/>
      <c r="F39" s="87"/>
      <c r="G39" s="87"/>
      <c r="H39" s="87"/>
      <c r="I39" s="90"/>
      <c r="J39" s="90"/>
      <c r="K39" s="91"/>
      <c r="P39" s="16">
        <f t="shared" si="3"/>
        <v>0</v>
      </c>
      <c r="AS39" s="63"/>
    </row>
    <row r="40" spans="2:45" ht="17.25" hidden="1" thickBot="1" thickTop="1">
      <c r="B40" s="86">
        <v>35</v>
      </c>
      <c r="C40" s="87"/>
      <c r="D40" s="88"/>
      <c r="E40" s="89"/>
      <c r="F40" s="87"/>
      <c r="G40" s="87"/>
      <c r="H40" s="87"/>
      <c r="I40" s="90"/>
      <c r="J40" s="90"/>
      <c r="K40" s="91"/>
      <c r="P40" s="16">
        <f t="shared" si="3"/>
        <v>0</v>
      </c>
      <c r="AS40" s="64"/>
    </row>
    <row r="41" spans="2:45" ht="17.25" hidden="1" thickBot="1" thickTop="1">
      <c r="B41" s="86">
        <v>36</v>
      </c>
      <c r="C41" s="87"/>
      <c r="D41" s="88"/>
      <c r="E41" s="89"/>
      <c r="F41" s="87"/>
      <c r="G41" s="87"/>
      <c r="H41" s="87"/>
      <c r="I41" s="90"/>
      <c r="J41" s="90"/>
      <c r="K41" s="91"/>
      <c r="P41" s="16">
        <f t="shared" si="3"/>
        <v>0</v>
      </c>
      <c r="AS41" s="64"/>
    </row>
    <row r="42" spans="2:45" ht="17.25" hidden="1" thickBot="1" thickTop="1">
      <c r="B42" s="86">
        <v>37</v>
      </c>
      <c r="C42" s="87"/>
      <c r="D42" s="88"/>
      <c r="E42" s="89"/>
      <c r="F42" s="87"/>
      <c r="G42" s="87"/>
      <c r="H42" s="87"/>
      <c r="I42" s="90"/>
      <c r="J42" s="90"/>
      <c r="K42" s="91"/>
      <c r="P42" s="16">
        <f t="shared" si="3"/>
        <v>0</v>
      </c>
      <c r="AS42" s="64"/>
    </row>
    <row r="43" spans="2:45" ht="17.25" hidden="1" thickBot="1" thickTop="1">
      <c r="B43" s="86">
        <v>38</v>
      </c>
      <c r="C43" s="87"/>
      <c r="D43" s="88"/>
      <c r="E43" s="89"/>
      <c r="F43" s="87"/>
      <c r="G43" s="87"/>
      <c r="H43" s="87"/>
      <c r="I43" s="90"/>
      <c r="J43" s="90"/>
      <c r="K43" s="91"/>
      <c r="P43" s="16">
        <f t="shared" si="3"/>
        <v>0</v>
      </c>
      <c r="AS43" s="64"/>
    </row>
    <row r="44" spans="2:45" ht="17.25" hidden="1" thickBot="1" thickTop="1">
      <c r="B44" s="86">
        <v>39</v>
      </c>
      <c r="C44" s="87"/>
      <c r="D44" s="88"/>
      <c r="E44" s="89"/>
      <c r="F44" s="87"/>
      <c r="G44" s="87"/>
      <c r="H44" s="87"/>
      <c r="I44" s="90"/>
      <c r="J44" s="90"/>
      <c r="K44" s="91"/>
      <c r="P44" s="16">
        <f t="shared" si="3"/>
        <v>0</v>
      </c>
      <c r="AS44" s="64"/>
    </row>
    <row r="45" spans="2:45" ht="17.25" hidden="1" thickBot="1" thickTop="1">
      <c r="B45" s="86">
        <v>40</v>
      </c>
      <c r="C45" s="87"/>
      <c r="D45" s="88"/>
      <c r="E45" s="89"/>
      <c r="F45" s="87"/>
      <c r="G45" s="87"/>
      <c r="H45" s="87"/>
      <c r="I45" s="90"/>
      <c r="J45" s="90"/>
      <c r="K45" s="91"/>
      <c r="P45" s="16">
        <f t="shared" si="3"/>
        <v>0</v>
      </c>
      <c r="AS45" s="64"/>
    </row>
    <row r="46" spans="2:45" ht="17.25" hidden="1" thickBot="1" thickTop="1">
      <c r="B46" s="92">
        <v>41</v>
      </c>
      <c r="C46" s="87"/>
      <c r="D46" s="88"/>
      <c r="E46" s="89"/>
      <c r="F46" s="87"/>
      <c r="G46" s="87"/>
      <c r="H46" s="87"/>
      <c r="I46" s="93"/>
      <c r="J46" s="93"/>
      <c r="K46" s="94"/>
      <c r="P46" s="16">
        <f t="shared" si="3"/>
        <v>0</v>
      </c>
      <c r="AS46" s="64"/>
    </row>
    <row r="47" spans="2:45" ht="17.25" hidden="1" thickBot="1" thickTop="1">
      <c r="B47" s="92">
        <v>42</v>
      </c>
      <c r="C47" s="87"/>
      <c r="D47" s="88"/>
      <c r="E47" s="89"/>
      <c r="F47" s="87"/>
      <c r="G47" s="87"/>
      <c r="H47" s="87"/>
      <c r="I47" s="93"/>
      <c r="J47" s="93"/>
      <c r="K47" s="94"/>
      <c r="P47" s="16">
        <f t="shared" si="3"/>
        <v>0</v>
      </c>
      <c r="AS47" s="64"/>
    </row>
    <row r="48" spans="2:45" ht="17.25" hidden="1" thickBot="1" thickTop="1">
      <c r="B48" s="92">
        <v>43</v>
      </c>
      <c r="C48" s="87"/>
      <c r="D48" s="88"/>
      <c r="E48" s="89"/>
      <c r="F48" s="87"/>
      <c r="G48" s="87"/>
      <c r="H48" s="87"/>
      <c r="I48" s="93"/>
      <c r="J48" s="93"/>
      <c r="K48" s="94"/>
      <c r="P48" s="16">
        <f t="shared" si="3"/>
        <v>0</v>
      </c>
      <c r="AS48" s="64"/>
    </row>
    <row r="49" spans="2:45" ht="17.25" hidden="1" thickBot="1" thickTop="1">
      <c r="B49" s="92">
        <v>44</v>
      </c>
      <c r="C49" s="87"/>
      <c r="D49" s="88"/>
      <c r="E49" s="89"/>
      <c r="F49" s="87"/>
      <c r="G49" s="87"/>
      <c r="H49" s="87"/>
      <c r="I49" s="93"/>
      <c r="J49" s="93"/>
      <c r="K49" s="94"/>
      <c r="P49" s="16">
        <f t="shared" si="3"/>
        <v>0</v>
      </c>
      <c r="AS49" s="63"/>
    </row>
    <row r="50" spans="2:45" ht="17.25" hidden="1" thickBot="1" thickTop="1">
      <c r="B50" s="92">
        <v>45</v>
      </c>
      <c r="C50" s="87"/>
      <c r="D50" s="88"/>
      <c r="E50" s="89"/>
      <c r="F50" s="87"/>
      <c r="G50" s="87"/>
      <c r="H50" s="87"/>
      <c r="I50" s="93"/>
      <c r="J50" s="93"/>
      <c r="K50" s="94"/>
      <c r="P50" s="16">
        <f t="shared" si="3"/>
        <v>0</v>
      </c>
      <c r="AS50" s="63"/>
    </row>
    <row r="51" spans="2:45" ht="17.25" hidden="1" thickBot="1" thickTop="1">
      <c r="B51" s="92">
        <v>46</v>
      </c>
      <c r="C51" s="87"/>
      <c r="D51" s="88"/>
      <c r="E51" s="89"/>
      <c r="F51" s="87"/>
      <c r="G51" s="87"/>
      <c r="H51" s="87"/>
      <c r="I51" s="93"/>
      <c r="J51" s="93"/>
      <c r="K51" s="94"/>
      <c r="P51" s="16">
        <f t="shared" si="3"/>
        <v>0</v>
      </c>
      <c r="AS51" s="63"/>
    </row>
    <row r="52" spans="2:45" ht="17.25" hidden="1" thickBot="1" thickTop="1">
      <c r="B52" s="92">
        <v>47</v>
      </c>
      <c r="C52" s="87"/>
      <c r="D52" s="88"/>
      <c r="E52" s="89"/>
      <c r="F52" s="87"/>
      <c r="G52" s="87"/>
      <c r="H52" s="87"/>
      <c r="I52" s="93"/>
      <c r="J52" s="93"/>
      <c r="K52" s="94"/>
      <c r="P52" s="16">
        <f t="shared" si="3"/>
        <v>0</v>
      </c>
      <c r="AS52" s="63"/>
    </row>
    <row r="53" spans="2:45" ht="17.25" hidden="1" thickBot="1" thickTop="1">
      <c r="B53" s="92">
        <v>48</v>
      </c>
      <c r="C53" s="87"/>
      <c r="D53" s="88"/>
      <c r="E53" s="89"/>
      <c r="F53" s="87"/>
      <c r="G53" s="87"/>
      <c r="H53" s="87"/>
      <c r="I53" s="93"/>
      <c r="J53" s="93"/>
      <c r="K53" s="94"/>
      <c r="P53" s="16">
        <f t="shared" si="3"/>
        <v>0</v>
      </c>
      <c r="AS53" s="63"/>
    </row>
    <row r="54" spans="2:45" ht="17.25" hidden="1" thickBot="1" thickTop="1">
      <c r="B54" s="92">
        <v>49</v>
      </c>
      <c r="C54" s="87"/>
      <c r="D54" s="88"/>
      <c r="E54" s="89"/>
      <c r="F54" s="87"/>
      <c r="G54" s="87"/>
      <c r="H54" s="87"/>
      <c r="I54" s="93"/>
      <c r="J54" s="93"/>
      <c r="K54" s="94"/>
      <c r="P54" s="16">
        <f t="shared" si="3"/>
        <v>0</v>
      </c>
      <c r="AS54" s="63"/>
    </row>
    <row r="55" spans="16:45" ht="17.25" hidden="1" thickBot="1" thickTop="1">
      <c r="P55" s="16">
        <f t="shared" si="3"/>
        <v>0</v>
      </c>
      <c r="AS55" s="63"/>
    </row>
    <row r="56" spans="16:45" ht="17.25" hidden="1" thickBot="1" thickTop="1">
      <c r="P56" s="16">
        <f t="shared" si="3"/>
        <v>0</v>
      </c>
      <c r="AS56" s="63"/>
    </row>
    <row r="57" spans="16:45" ht="17.25" hidden="1" thickBot="1" thickTop="1">
      <c r="P57" s="16">
        <f t="shared" si="3"/>
        <v>0</v>
      </c>
      <c r="AS57" s="63"/>
    </row>
    <row r="58" spans="16:45" ht="17.25" hidden="1" thickBot="1" thickTop="1">
      <c r="P58" s="16">
        <f t="shared" si="3"/>
        <v>0</v>
      </c>
      <c r="AS58" s="63"/>
    </row>
    <row r="59" spans="16:45" ht="17.25" hidden="1" thickBot="1" thickTop="1">
      <c r="P59" s="16">
        <f t="shared" si="3"/>
        <v>0</v>
      </c>
      <c r="AS59" s="63"/>
    </row>
    <row r="60" spans="16:45" ht="17.25" hidden="1" thickBot="1" thickTop="1">
      <c r="P60" s="16">
        <f t="shared" si="3"/>
        <v>0</v>
      </c>
      <c r="AS60" s="63"/>
    </row>
    <row r="61" spans="16:45" ht="17.25" hidden="1" thickBot="1" thickTop="1">
      <c r="P61" s="16">
        <f t="shared" si="3"/>
        <v>0</v>
      </c>
      <c r="AS61" s="63"/>
    </row>
    <row r="62" spans="16:45" ht="17.25" hidden="1" thickBot="1" thickTop="1">
      <c r="P62" s="16">
        <f t="shared" si="3"/>
        <v>0</v>
      </c>
      <c r="AS62" s="63"/>
    </row>
    <row r="63" spans="16:45" ht="17.25" hidden="1" thickBot="1" thickTop="1">
      <c r="P63" s="16">
        <f t="shared" si="3"/>
        <v>0</v>
      </c>
      <c r="AS63" s="63"/>
    </row>
    <row r="64" spans="16:45" ht="17.25" hidden="1" thickBot="1" thickTop="1">
      <c r="P64" s="16">
        <f t="shared" si="3"/>
        <v>0</v>
      </c>
      <c r="AS64" s="63"/>
    </row>
    <row r="65" spans="16:45" ht="17.25" hidden="1" thickBot="1" thickTop="1">
      <c r="P65" s="16">
        <f t="shared" si="3"/>
        <v>0</v>
      </c>
      <c r="AS65" s="63"/>
    </row>
    <row r="66" spans="16:45" ht="17.25" hidden="1" thickBot="1" thickTop="1">
      <c r="P66" s="16">
        <f t="shared" si="3"/>
        <v>0</v>
      </c>
      <c r="AS66" s="63"/>
    </row>
    <row r="67" spans="2:45" ht="27.6" customHeight="1" thickBot="1" thickTop="1">
      <c r="B67" s="137" t="s">
        <v>83</v>
      </c>
      <c r="C67" s="120"/>
      <c r="D67" s="120"/>
      <c r="E67" s="120"/>
      <c r="F67" s="120"/>
      <c r="G67" s="120"/>
      <c r="H67" s="120"/>
      <c r="I67" s="120"/>
      <c r="J67" s="121"/>
      <c r="K67" s="119">
        <f>SUM(N6:N66)</f>
        <v>177425</v>
      </c>
      <c r="L67" s="120"/>
      <c r="M67" s="120"/>
      <c r="N67" s="121"/>
      <c r="P67" s="16">
        <f>SUM(P6:P66)</f>
        <v>220800</v>
      </c>
      <c r="AS67" s="63"/>
    </row>
    <row r="68" spans="3:45" ht="20.25" thickBot="1" thickTop="1">
      <c r="C68" s="95"/>
      <c r="F68" s="95"/>
      <c r="AS68" s="63"/>
    </row>
    <row r="69" spans="2:45" ht="22.15" customHeight="1">
      <c r="B69" s="9" t="s">
        <v>88</v>
      </c>
      <c r="C69" s="96"/>
      <c r="F69" s="97"/>
      <c r="G69" s="98"/>
      <c r="H69" s="98"/>
      <c r="J69" s="104" t="s">
        <v>85</v>
      </c>
      <c r="K69" s="107" t="s">
        <v>86</v>
      </c>
      <c r="L69" s="110" t="s">
        <v>87</v>
      </c>
      <c r="M69" s="113" t="s">
        <v>83</v>
      </c>
      <c r="AS69" s="63"/>
    </row>
    <row r="70" spans="10:45" ht="12" customHeight="1">
      <c r="J70" s="105"/>
      <c r="K70" s="108"/>
      <c r="L70" s="111"/>
      <c r="M70" s="114"/>
      <c r="AS70" s="63"/>
    </row>
    <row r="71" spans="2:45" ht="22.9" customHeight="1">
      <c r="B71" s="116" t="s">
        <v>94</v>
      </c>
      <c r="C71" s="116"/>
      <c r="D71" s="116"/>
      <c r="E71" s="116"/>
      <c r="F71" s="116"/>
      <c r="G71" s="116"/>
      <c r="H71" s="116"/>
      <c r="J71" s="105"/>
      <c r="K71" s="108"/>
      <c r="L71" s="111"/>
      <c r="M71" s="114"/>
      <c r="AS71" s="63"/>
    </row>
    <row r="72" spans="2:45" ht="22.9" customHeight="1">
      <c r="B72" s="116"/>
      <c r="C72" s="116"/>
      <c r="D72" s="116"/>
      <c r="E72" s="116"/>
      <c r="F72" s="116"/>
      <c r="G72" s="116"/>
      <c r="H72" s="116"/>
      <c r="J72" s="105"/>
      <c r="K72" s="108"/>
      <c r="L72" s="111"/>
      <c r="M72" s="114"/>
      <c r="AS72" s="63"/>
    </row>
    <row r="73" spans="2:45" ht="22.9" customHeight="1" thickBot="1">
      <c r="B73" s="116"/>
      <c r="C73" s="116"/>
      <c r="D73" s="116"/>
      <c r="E73" s="116"/>
      <c r="F73" s="116"/>
      <c r="G73" s="116"/>
      <c r="H73" s="116"/>
      <c r="J73" s="106"/>
      <c r="K73" s="109"/>
      <c r="L73" s="112"/>
      <c r="M73" s="115"/>
      <c r="AS73" s="63"/>
    </row>
    <row r="74" spans="2:45" ht="32.45" customHeight="1" thickBot="1" thickTop="1">
      <c r="B74" s="116"/>
      <c r="C74" s="116"/>
      <c r="D74" s="116"/>
      <c r="E74" s="116"/>
      <c r="F74" s="116"/>
      <c r="G74" s="116"/>
      <c r="H74" s="116"/>
      <c r="J74" s="117">
        <v>220800</v>
      </c>
      <c r="K74" s="118"/>
      <c r="L74" s="8" t="str">
        <f>IF(M74&lt;&gt;0,IF(M74&gt;J74,"NEVYHOVUJE","OK")," ")</f>
        <v>OK</v>
      </c>
      <c r="M74" s="99">
        <f>K67</f>
        <v>177425</v>
      </c>
      <c r="AS74" s="63"/>
    </row>
    <row r="75" ht="15.75">
      <c r="AS75" s="63"/>
    </row>
    <row r="76" spans="2:45" ht="15.75">
      <c r="B76" s="100" t="s">
        <v>92</v>
      </c>
      <c r="AS76" s="63"/>
    </row>
    <row r="77" spans="2:45" ht="8.45" customHeight="1">
      <c r="B77" s="101"/>
      <c r="AS77" s="63"/>
    </row>
    <row r="78" spans="2:45" ht="15.75">
      <c r="B78" s="101" t="s">
        <v>93</v>
      </c>
      <c r="AS78" s="63"/>
    </row>
    <row r="79" ht="15.75">
      <c r="AS79" s="63"/>
    </row>
    <row r="80" spans="3:45" ht="18.75">
      <c r="C80" s="95"/>
      <c r="F80" s="95"/>
      <c r="AS80" s="63"/>
    </row>
    <row r="81" ht="15.75">
      <c r="AS81" s="63"/>
    </row>
    <row r="82" ht="15.75">
      <c r="AS82" s="63"/>
    </row>
    <row r="83" ht="15.75">
      <c r="AS83" s="63"/>
    </row>
    <row r="84" ht="15.75">
      <c r="AS84" s="63"/>
    </row>
    <row r="85" ht="15.75">
      <c r="AS85" s="63"/>
    </row>
    <row r="86" ht="15.75">
      <c r="AS86" s="63"/>
    </row>
    <row r="87" ht="15.75">
      <c r="AS87" s="63"/>
    </row>
    <row r="88" ht="15.75">
      <c r="AS88" s="63"/>
    </row>
    <row r="89" ht="15.75">
      <c r="AS89" s="63"/>
    </row>
    <row r="90" ht="15.75">
      <c r="AS90" s="63"/>
    </row>
    <row r="91" ht="15.75">
      <c r="AS91" s="63"/>
    </row>
    <row r="92" ht="15.75">
      <c r="AS92" s="63"/>
    </row>
    <row r="93" ht="15.75">
      <c r="AS93" s="63"/>
    </row>
    <row r="94" ht="15.75">
      <c r="AS94" s="63"/>
    </row>
    <row r="95" ht="15.75">
      <c r="AS95" s="63"/>
    </row>
    <row r="96" ht="15.75">
      <c r="AS96" s="63"/>
    </row>
    <row r="97" ht="15.75">
      <c r="AS97" s="63"/>
    </row>
    <row r="98" ht="15.75">
      <c r="AS98" s="63"/>
    </row>
    <row r="99" ht="15.75">
      <c r="AS99" s="63"/>
    </row>
    <row r="100" ht="15.75">
      <c r="AS100" s="63"/>
    </row>
    <row r="101" ht="15.75">
      <c r="AS101" s="63"/>
    </row>
    <row r="102" ht="15.75">
      <c r="AS102" s="63"/>
    </row>
    <row r="103" ht="15.75">
      <c r="AS103" s="63"/>
    </row>
    <row r="104" ht="15.75">
      <c r="AS104" s="63"/>
    </row>
    <row r="105" ht="15.75">
      <c r="AS105" s="63"/>
    </row>
    <row r="106" ht="15.75">
      <c r="AS106" s="63"/>
    </row>
    <row r="107" ht="15.75">
      <c r="AS107" s="63"/>
    </row>
    <row r="108" ht="15.75">
      <c r="AS108" s="63"/>
    </row>
    <row r="109" ht="15.75">
      <c r="AS109" s="63"/>
    </row>
    <row r="110" ht="15.75">
      <c r="AS110" s="63"/>
    </row>
    <row r="111" ht="15.75">
      <c r="AS111" s="63"/>
    </row>
    <row r="112" ht="15.75">
      <c r="AS112" s="63"/>
    </row>
    <row r="113" ht="15.75">
      <c r="AS113" s="63"/>
    </row>
    <row r="114" ht="15.75">
      <c r="AS114" s="63"/>
    </row>
    <row r="115" ht="15.75">
      <c r="AS115" s="63"/>
    </row>
    <row r="116" ht="15.75">
      <c r="AS116" s="63"/>
    </row>
    <row r="117" ht="15.75">
      <c r="AS117" s="63"/>
    </row>
    <row r="118" ht="15.75">
      <c r="AS118" s="63"/>
    </row>
    <row r="119" ht="15.75">
      <c r="AS119" s="63"/>
    </row>
    <row r="120" ht="15.75">
      <c r="AS120" s="63"/>
    </row>
    <row r="121" ht="15.75">
      <c r="AS121" s="63"/>
    </row>
    <row r="122" ht="15.75">
      <c r="AS122" s="63"/>
    </row>
    <row r="123" ht="15.75">
      <c r="AS123" s="63"/>
    </row>
    <row r="124" ht="15.75">
      <c r="AS124" s="63"/>
    </row>
    <row r="125" ht="15.75">
      <c r="AS125" s="63"/>
    </row>
    <row r="126" ht="15.75">
      <c r="AS126" s="63"/>
    </row>
    <row r="127" ht="15.75">
      <c r="AS127" s="63"/>
    </row>
    <row r="128" ht="15.75">
      <c r="AS128" s="63"/>
    </row>
    <row r="129" ht="15.75">
      <c r="AS129" s="63"/>
    </row>
    <row r="130" ht="15.75">
      <c r="AS130" s="63"/>
    </row>
    <row r="131" ht="15.75">
      <c r="AS131" s="63"/>
    </row>
    <row r="132" ht="15.75">
      <c r="AS132" s="63"/>
    </row>
    <row r="133" ht="15.75">
      <c r="AS133" s="63"/>
    </row>
    <row r="134" ht="15.75">
      <c r="AS134" s="63"/>
    </row>
    <row r="135" ht="15.75">
      <c r="AS135" s="63"/>
    </row>
    <row r="136" ht="15.75">
      <c r="AS136" s="63"/>
    </row>
    <row r="137" ht="15.75">
      <c r="AS137" s="63"/>
    </row>
    <row r="138" ht="15.75">
      <c r="AS138" s="63"/>
    </row>
    <row r="139" ht="15.75">
      <c r="AS139" s="63"/>
    </row>
    <row r="140" ht="15.75">
      <c r="AS140" s="63"/>
    </row>
    <row r="141" ht="15.75">
      <c r="AS141" s="63"/>
    </row>
    <row r="142" ht="15.75">
      <c r="AS142" s="63"/>
    </row>
    <row r="143" ht="15.75">
      <c r="AS143" s="63"/>
    </row>
    <row r="144" ht="15.75">
      <c r="AS144" s="63"/>
    </row>
    <row r="145" ht="15.75">
      <c r="AS145" s="63"/>
    </row>
    <row r="146" ht="15.75">
      <c r="AS146" s="63"/>
    </row>
    <row r="147" ht="15.75">
      <c r="AS147" s="63"/>
    </row>
    <row r="148" ht="15.75">
      <c r="AS148" s="63"/>
    </row>
    <row r="149" ht="15.75">
      <c r="AS149" s="63"/>
    </row>
    <row r="150" ht="15.75">
      <c r="AS150" s="63"/>
    </row>
    <row r="151" ht="15.75">
      <c r="AS151" s="63"/>
    </row>
    <row r="152" ht="15.75">
      <c r="AS152" s="63"/>
    </row>
    <row r="153" ht="15.75">
      <c r="AS153" s="63"/>
    </row>
    <row r="154" ht="15.75">
      <c r="AS154" s="63"/>
    </row>
    <row r="155" ht="15.75">
      <c r="AS155" s="63"/>
    </row>
  </sheetData>
  <sheetProtection password="FE1C" sheet="1" objects="1" scenarios="1" selectLockedCells="1"/>
  <mergeCells count="36">
    <mergeCell ref="G6:G10"/>
    <mergeCell ref="H6:H10"/>
    <mergeCell ref="I6:I10"/>
    <mergeCell ref="J6:J10"/>
    <mergeCell ref="G11:G14"/>
    <mergeCell ref="H11:H14"/>
    <mergeCell ref="I11:I14"/>
    <mergeCell ref="J11:J14"/>
    <mergeCell ref="G15:G16"/>
    <mergeCell ref="H15:H16"/>
    <mergeCell ref="I15:I16"/>
    <mergeCell ref="J15:J16"/>
    <mergeCell ref="G17:G21"/>
    <mergeCell ref="H17:H21"/>
    <mergeCell ref="I17:I21"/>
    <mergeCell ref="J17:J21"/>
    <mergeCell ref="K67:N67"/>
    <mergeCell ref="G23:G26"/>
    <mergeCell ref="H23:H26"/>
    <mergeCell ref="I23:I26"/>
    <mergeCell ref="J23:J26"/>
    <mergeCell ref="G27:G30"/>
    <mergeCell ref="H27:H31"/>
    <mergeCell ref="I27:I31"/>
    <mergeCell ref="J27:J31"/>
    <mergeCell ref="G32:G35"/>
    <mergeCell ref="H32:H35"/>
    <mergeCell ref="I32:I35"/>
    <mergeCell ref="J32:J35"/>
    <mergeCell ref="B67:J67"/>
    <mergeCell ref="J69:J73"/>
    <mergeCell ref="K69:K73"/>
    <mergeCell ref="L69:L73"/>
    <mergeCell ref="M69:M73"/>
    <mergeCell ref="B71:H74"/>
    <mergeCell ref="J74:K74"/>
  </mergeCells>
  <conditionalFormatting sqref="L6:L36">
    <cfRule type="cellIs" priority="3" dxfId="1" operator="equal">
      <formula>"NEVYHOVUJE"</formula>
    </cfRule>
    <cfRule type="cellIs" priority="4" dxfId="0" operator="equal">
      <formula>"OK"</formula>
    </cfRule>
  </conditionalFormatting>
  <conditionalFormatting sqref="L74">
    <cfRule type="cellIs" priority="1" dxfId="1" operator="equal">
      <formula>"NEVYHOVUJE"</formula>
    </cfRule>
    <cfRule type="cellIs" priority="2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Nj/FtkUhHYYcTrmMdn0ZWyspD6o=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Fqar3t7JzHhb5VIi36OwhPZgh6c=</DigestValue>
    </Reference>
  </SignedInfo>
  <SignatureValue>DaKHlCXmln0CfO5S4PZo5NRZ89IpQ+MHY2AaRFl1zCXmF6lfUc7taBdRBvavPSifYCRnU6sjEDNb
w3FaceSG5hieJwEt01dqMAPs2IRqsuo8u53bqT/X6svWtcr5bmmeeaPAauTwB79yGDiInNA5Cxxc
5z6xzgafWIk7YmMQVrZI9icVOZVPab4jlo+0UfbiEj6Mjv2SlsPgQAOVf0Lnk2xV45msFj79KObE
qV1KJ/3yHpF9VjH0vIKoRKnl/JRSD8dq7B/pCF9e/zUXHO8CDfDHqf1o84w4Bh5Eg2ovOuDoiqcs
WXOAg773Dv3mL6D3QYdWgMqEf7QulK0mOFDOkw==</SignatureValue>
  <KeyInfo>
    <X509Data>
      <X509Certificate>MIIGljCCBX6gAwIBAgIDGPdRMA0GCSqGSIb3DQEBCwUAMF8xCzAJBgNVBAYTAkNaMSwwKgYDVQQK
DCPEjGVza8OhIHBvxaF0YSwgcy5wLiBbScSMIDQ3MTE0OTgzXTEiMCAGA1UEAxMZUG9zdFNpZ251
bSBRdWFsaWZpZWQgQ0EgMjAeFw0xNDA1MjMwNjMyMTBaFw0xNTA2MTIwNjMyMTBaMHgxCzAJBgNV
BAYTAkNaMS0wKwYDVQQKDCRBeGVzIENvbXB1dGVycyBzLnIuby4gW0nEjCAyNTIzMjMxMl0xCjAI
BgNVBAsTATExHDAaBgNVBAMME01nci4gSmnFmcOtIEJsYcW+ZWsxEDAOBgNVBAUTB1AyNzgwMzcw
ggEiMA0GCSqGSIb3DQEBAQUAA4IBDwAwggEKAoIBAQC1O5FWxzW/ncks9hwuy0JF7VDfE2WFVxTN
yvQGSm1Wp0C/dii5MJZELjA58j3jK/m0HRBBXuSOSVZvyXCijioyBJU8/I2SAS5sJOQkQVq6chqS
Fa0VmrqEUHzgQDtF2nh1IFs1LSyDGbyX9sdqD5kj5vroSUDWrflavl+zw0QphPb1qiOATKHbG187
+nGzuZSXKETft4BwQw5bhZnHEo6mv4IHHcyhyEYobrLJPOL66HoISOYZ9Wn6HfC8f7A6dBPL678P
m795R891KzmBOOGsK1PmNr0DGy2UChDUhmEx4VE5THG8m7pUdanlGCBKYToLR8nBHwUW/leqHh+j
0YMdAgMBAAGjggNAMIIDPDA/BgNVHREEODA2gQ5ibGF6ZWtAYXhlcy5jeqAZBgkrBgEEAdwZAgGg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dWFsaWZpZWRjYTIuY3JsMB0GA1UdDgQWBBRFJQ7eNwFpqulRfnx+jjFv75of7TANBgkqhkiG9w0B
AQsFAAOCAQEAQEyKx1ZR+5AOQTEjwwplxpN197XTcgCQVLdU3GmyWxyZ4EiUdBa1CYbquBjuDFX8
M5aN0251kWcOhOJ1UNq0kngFrwktW1F7L5PalJN2i5ryOHNJNKeKp4IYQrCMUqCUKN4jX7DApLWD
AuSjTvfDJlMN+aZR7ECnOJqJJID/Lfp+daKObsH7qtZvDRI4eVc9SJ/c5fDNg4Fc9FMG2R8LiDTP
fRgHqkRE6Y82ntdviKEoLdSQ+HD6OYkCCe7s/x0+Y8BkXIaqZvr4hP5bTW1OWAprpXIRLgOPEe3F
u0tZp64FsZ+WDDsVAao2JF47TLFU+/gZsgd/74y8t4zwVrbHqg==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76tGERifATPb7uUIOty8Mu717mU=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pjjBHKHcZncHOGN0oi82ikby5F8=</DigestValue>
      </Reference>
      <Reference URI="/xl/styles.xml?ContentType=application/vnd.openxmlformats-officedocument.spreadsheetml.styles+xml">
        <DigestMethod Algorithm="http://www.w3.org/2000/09/xmldsig#sha1"/>
        <DigestValue>LxTGofX8GoK0/XWVRkGbrFAOKak=</DigestValue>
      </Reference>
      <Reference URI="/xl/worksheets/sheet1.xml?ContentType=application/vnd.openxmlformats-officedocument.spreadsheetml.worksheet+xml">
        <DigestMethod Algorithm="http://www.w3.org/2000/09/xmldsig#sha1"/>
        <DigestValue>QMJlA5uiQeBzEGA3J2l30nsX88g=</DigestValue>
      </Reference>
      <Reference URI="/xl/sharedStrings.xml?ContentType=application/vnd.openxmlformats-officedocument.spreadsheetml.sharedStrings+xml">
        <DigestMethod Algorithm="http://www.w3.org/2000/09/xmldsig#sha1"/>
        <DigestValue>ZHYvEl5VlbDTBWg3IaksFSoT3Q0=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n2Mc/kpISmbTCOuQ80kAT3CECp8=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2015-05-19T12:23:33Z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2015-05-19T12:23:33Z</xd:SigningTime>
          <xd:SigningCertificate>
            <xd:Cert>
              <xd:CertDigest>
                <DigestMethod Algorithm="http://www.w3.org/2000/09/xmldsig#sha1"/>
                <DigestValue>3wGiCVKNfzObIy8/koeGmWL7iG8=</DigestValue>
              </xd:CertDigest>
              <xd:IssuerSerial>
                <X509IssuerName>CN=PostSignum Qualified CA 2, O="Česká pošta, s.p. [IČ 47114983]", C=CZ</X509IssuerName>
                <X509SerialNumber>1636177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wO4OkYs/AAMXW6DhxvhdZzxoqB8=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1/4X+0jZJkXWUZMCZP+4HXXVMNA=</DigestValue>
    </Reference>
  </SignedInfo>
  <SignatureValue>p6TTq+HFJv6/ZeVmNRV/2YgtqNGBIoWQ80Zka+i/PD5fQBgdUBz555tLVwuRJD9E+MbVX8+PjaYm
U3LlnyuW5kL70ooK3BPVSkVw7tvZym8hpBx6wmW6bx9TgOuDQR9MU8BF7dAqetfj4E9MlwCkVsB5
nUv6UE99LRcGlAbO++wyficIPmsYaalUeRUmIcUmXgYMHd1iWiH7yNA56oh3s3bDBI2coajNcvnv
8KS671vRz0imWeRF2gr36gWL9mGY19aeZypsWkq4AMZacnoriHhPeqsS3hUogO96YmC7GdYO+obV
SkkWtqsup/N7MV1FW/3SAidyCvE2WRqS09NNTA==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76tGERifATPb7uUIOty8Mu717mU=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pjjBHKHcZncHOGN0oi82ikby5F8=</DigestValue>
      </Reference>
      <Reference URI="/xl/styles.xml?ContentType=application/vnd.openxmlformats-officedocument.spreadsheetml.styles+xml">
        <DigestMethod Algorithm="http://www.w3.org/2000/09/xmldsig#sha1"/>
        <DigestValue>LxTGofX8GoK0/XWVRkGbrFAOKak=</DigestValue>
      </Reference>
      <Reference URI="/xl/worksheets/sheet1.xml?ContentType=application/vnd.openxmlformats-officedocument.spreadsheetml.worksheet+xml">
        <DigestMethod Algorithm="http://www.w3.org/2000/09/xmldsig#sha1"/>
        <DigestValue>QMJlA5uiQeBzEGA3J2l30nsX88g=</DigestValue>
      </Reference>
      <Reference URI="/xl/sharedStrings.xml?ContentType=application/vnd.openxmlformats-officedocument.spreadsheetml.sharedStrings+xml">
        <DigestMethod Algorithm="http://www.w3.org/2000/09/xmldsig#sha1"/>
        <DigestValue>ZHYvEl5VlbDTBWg3IaksFSoT3Q0=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n2Mc/kpISmbTCOuQ80kAT3CECp8=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2015-06-04T13:08:32Z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2015-06-04T13:08:32Z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Uknown</cp:lastModifiedBy>
  <cp:lastPrinted>2014-04-25T09:18:13Z</cp:lastPrinted>
  <dcterms:created xsi:type="dcterms:W3CDTF">2014-03-05T12:43:32Z</dcterms:created>
  <dcterms:modified xsi:type="dcterms:W3CDTF">2015-05-19T12:23:32Z</dcterms:modified>
  <cp:category/>
  <cp:version/>
  <cp:contentType/>
  <cp:contentStatus/>
</cp:coreProperties>
</file>