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570" windowWidth="17490" windowHeight="9090" activeTab="0"/>
  </bookViews>
  <sheets>
    <sheet name="DATA" sheetId="2" r:id="rId1"/>
  </sheets>
  <definedNames>
    <definedName name="_xlnm.Print_Area" localSheetId="0">'DATA'!$B:$J</definedName>
    <definedName name="_xlnm.Print_Titles" localSheetId="0">'DATA'!$B:$B,'DATA'!$5:$5</definedName>
  </definedNames>
  <calcPr calcId="145621"/>
</workbook>
</file>

<file path=xl/sharedStrings.xml><?xml version="1.0" encoding="utf-8"?>
<sst xmlns="http://schemas.openxmlformats.org/spreadsheetml/2006/main" count="187" uniqueCount="114">
  <si>
    <t>Název</t>
  </si>
  <si>
    <t>Množství</t>
  </si>
  <si>
    <t>Popis</t>
  </si>
  <si>
    <t>Položka</t>
  </si>
  <si>
    <t>MÍSTO DODÁNÍ</t>
  </si>
  <si>
    <t>Tonery</t>
  </si>
  <si>
    <t>30125000-1 - Části a příslušenství fotokopírovacích strojů</t>
  </si>
  <si>
    <t>30125100-2 - Zásobníky tonerů</t>
  </si>
  <si>
    <t>30125110-5 - Tonery pro laserové tiskárny/faxové přístroje</t>
  </si>
  <si>
    <t>30125120-8 - Tonery pro fotokopírovací stroje</t>
  </si>
  <si>
    <t>30125130-1 - Tonery pro střediska zpracování dat a výzkumná a dokumentační střediska</t>
  </si>
  <si>
    <t>Fotoválec pro Lexmark C935</t>
  </si>
  <si>
    <t>ks</t>
  </si>
  <si>
    <t>Fotoválec určený pro tiskárnu Lexmark C935</t>
  </si>
  <si>
    <t>Černý toner pro Lexmark MX711</t>
  </si>
  <si>
    <t>Toner 62D2X00 černý pro 45000 stran pro tiskárnu Lexmark MX711</t>
  </si>
  <si>
    <t>Černý toner pro TA DCC 2935</t>
  </si>
  <si>
    <t>Originální černý toner pro tiskárnu Triumph Adler DCC 2935</t>
  </si>
  <si>
    <t>Barevný tonery pro TA DCC 2935 - cyan</t>
  </si>
  <si>
    <t>Originální barevný cyan toner pro tiskárnu Triumph Adler DCC 2935</t>
  </si>
  <si>
    <t>Barevný tonery pro TA DCC 2935 - magenta</t>
  </si>
  <si>
    <t>Originální barevný magenta toner pro tiskárnu Triumph Adler DCC 2935</t>
  </si>
  <si>
    <t>Barevný tonery pro TA DCC 2935 - yellow</t>
  </si>
  <si>
    <t>Originální barevný yellow toner pro tiskárnu Triumph Adler DCC 2935</t>
  </si>
  <si>
    <t>Tiskový válec pro Lexmark MX711</t>
  </si>
  <si>
    <t>Originální tiskový válec LEXMARK 52D0Z00</t>
  </si>
  <si>
    <t>toner do tiskárny OKI MC 352 černý</t>
  </si>
  <si>
    <t>Originální černý toner Oki 44469803, výtěžnost 3500str</t>
  </si>
  <si>
    <t>toner do tiskárny OKI MC 352 žlutý</t>
  </si>
  <si>
    <t>Originální žlutý toner Oki 44469704, výtěžnost 2000str</t>
  </si>
  <si>
    <t>toner do tiskárny OKI MC 352 purpurový</t>
  </si>
  <si>
    <t>Originální purpurový toner Oki 44469705, výtěžnost 2000str</t>
  </si>
  <si>
    <t>toner do tiskárny OKI MC 352 azurový</t>
  </si>
  <si>
    <t>Originální azurový toner Oki 44469706, výtěžnost 2000str</t>
  </si>
  <si>
    <t>Originální toner Triumph Adler 613510015, barva black, výtěžnost 35000 stran.</t>
  </si>
  <si>
    <t>Originální toner Triumph Adler 653010114, barva magenta, výtěžnost 15000 stran.</t>
  </si>
  <si>
    <t>Originální toner Triumph Adler 653010116, barva yellow, výtěžnost 15000 stran.</t>
  </si>
  <si>
    <t>Originální toner Triumph Adler 653010115, barva black, výtěžnost 25000 stran.</t>
  </si>
  <si>
    <t>Originální toner Triumph Adler 653010111, barva cyan, výtěžnost 15000 stran.</t>
  </si>
  <si>
    <t>Originální toner Triumph 653010111 azurová</t>
  </si>
  <si>
    <t>KKY - p.Šebesta tel: 37763 2131</t>
  </si>
  <si>
    <t>Technická ul., Plzeň</t>
  </si>
  <si>
    <t>toner do kopírky CANON iR2200</t>
  </si>
  <si>
    <t>Černý originální toner Canon C-EXV3, výtěžnost 15000 stran</t>
  </si>
  <si>
    <t>toner do tiskárny OKI 461</t>
  </si>
  <si>
    <t>Klatovská 51, Plzeň</t>
  </si>
  <si>
    <t>Toner pro tiskárnu Lexmark E120 černá</t>
  </si>
  <si>
    <t xml:space="preserve">toner pro tiskárnu Brother MFC </t>
  </si>
  <si>
    <t>Univerzitní 22, Plzeň</t>
  </si>
  <si>
    <t>Originální toner Lexmark 12036SE, barva black, výtěžnost 2000 stran.</t>
  </si>
  <si>
    <t>Originální toner Brother TN-325BK, TN325BK, barva black, výtěžnost 4.000 stran.</t>
  </si>
  <si>
    <t>Originální toner Brother TN-320C, TN320C, barva cyan, výtěžnost 1.500 stran.</t>
  </si>
  <si>
    <t>Originální toner Brother TN-320M, TN320M, barva magenta, výtěžnost 1.500 stran.</t>
  </si>
  <si>
    <t>Originální toner Brother TN-320Y, TN320Y, barva yellow, výtěžnost 1.500 stran.</t>
  </si>
  <si>
    <t>Originální toner OKI 44574802, barva black, výtěžnost 7000 stran.</t>
  </si>
  <si>
    <t>toner do tiskárny Triumph Adler 3555i  černá</t>
  </si>
  <si>
    <t>toner do tiskárny Triumph Adler 3505ci  purpurová</t>
  </si>
  <si>
    <t>toner do tiskárny Triumph Adler 3505ci  žlutá</t>
  </si>
  <si>
    <t>toner do tiskárny Triumph Adler 3505ci  černá</t>
  </si>
  <si>
    <t>černý toner do multifunkční kopírky Konica Triumph Adler 3505ci</t>
  </si>
  <si>
    <t>azurový toner do multifunkční kopírky Konica Triumph Adler 3505ci</t>
  </si>
  <si>
    <t>purpurový toner do multifunkční kopírky Konica Triumph Adler 3505ci</t>
  </si>
  <si>
    <t>žlutý toner do multifunkční kopírky Konica Triumph Adler 3505ci</t>
  </si>
  <si>
    <t>OKI originální tonerová kazeta 44973508 - black.Kapacita 7.000 stran</t>
  </si>
  <si>
    <t xml:space="preserve">Toner černý OKI MC562W </t>
  </si>
  <si>
    <t>Konica minolta 4695 series  , Magicolor</t>
  </si>
  <si>
    <t>sada</t>
  </si>
  <si>
    <t>Konica minolta 4600 series Toner value pack, C, M, Y. Kapacita 3 x 8.000 stran</t>
  </si>
  <si>
    <t>Univerzitní 20, Plzeň</t>
  </si>
  <si>
    <t>Toner do tiskárny Samsung ML - 2851ND</t>
  </si>
  <si>
    <t>Toner do tiskárny OKI B401 dn</t>
  </si>
  <si>
    <t>Originální černý toner určený pro tiskárnu Samsung ML - 2851ND,         č. ML - D2850B. Kapacita toneru až 5000 stran  Barva: černá.</t>
  </si>
  <si>
    <t>Originální černý toner určený pro tiskárnu OKI B401 dn, č. 44992402. Kapacita toneru až 2500 stran Barva: černá.</t>
  </si>
  <si>
    <t xml:space="preserve"> Univerzitní 26, Plzeň</t>
  </si>
  <si>
    <t>Originální toner OKI 44973508, barva black, výtěžnost 7000 stran.</t>
  </si>
  <si>
    <t>Originální toner OKI 44992402, barva black, výtěžnost 2500 stran.</t>
  </si>
  <si>
    <t>Originální toner OKI 01279001, barva black, výtěžnost 15000 stran.</t>
  </si>
  <si>
    <t>Originální toner OKI 44469724, barva cyan, výtěžnost 5000 stran.</t>
  </si>
  <si>
    <t>Originální toner OKI 44469722, barva yellow, výtěžnost 5000 stran.</t>
  </si>
  <si>
    <t>Toner do tiskárny  MC 562 černá ( K  )</t>
  </si>
  <si>
    <t>Toner do tiskárny OKI B710</t>
  </si>
  <si>
    <t>Toner do tiskárny OKI MC 562 modrá ( c )</t>
  </si>
  <si>
    <t>Toner do tiskárny OKI MC 562 žlutá ( Y )</t>
  </si>
  <si>
    <t>samostatná fakturta</t>
  </si>
  <si>
    <t>Kontaktní osoba pro převzetí zboží / tel.</t>
  </si>
  <si>
    <t>RTI- p. Jiří Vaněk tel: 377 638 714</t>
  </si>
  <si>
    <t>KKY - p.Tůma 
tel: 377 632 111</t>
  </si>
  <si>
    <t>KKY - p.Šebesta tel: 377 632 131</t>
  </si>
  <si>
    <t>KKY - p.Flídr 
tel: 377 632 559</t>
  </si>
  <si>
    <t>SSPS - p.Pátek 
tel: 377 636 120</t>
  </si>
  <si>
    <t xml:space="preserve">KMM - pí. Štěrbová tel:377 638 301 </t>
  </si>
  <si>
    <t xml:space="preserve">NTIS - pí.Fronková tel: 377 632 063 </t>
  </si>
  <si>
    <t>KKS - p. Hájíček tel: 377 638 287</t>
  </si>
  <si>
    <t xml:space="preserve">ZV -pí Ovsjanniková 
tel: 377 635 773  </t>
  </si>
  <si>
    <t>RICE-pí. Langrová  tel. 377 634 188</t>
  </si>
  <si>
    <t>IPC - pí.  Hrabačková 
tel. 377 631 350</t>
  </si>
  <si>
    <t>Maximální jednotková cena v Kč bez DPH</t>
  </si>
  <si>
    <t>Nabídková cena CELKEM 
v Kč bez DPH</t>
  </si>
  <si>
    <t>[DOPLNÍ UCHAZEČ]</t>
  </si>
  <si>
    <t>Celková nabídková cena v Kč bez DPH</t>
  </si>
  <si>
    <t>Tonery - 005 - 2015 - OSTATNÍ</t>
  </si>
  <si>
    <t>Fakturace</t>
  </si>
  <si>
    <t>Dodavatel uvede na fakturu:</t>
  </si>
  <si>
    <t>Financováno z operačního programu.  Název a číslo OP: Regionální technologický institut - RTI - CZ.1.05/2.1.00/03.0093</t>
  </si>
  <si>
    <t xml:space="preserve">Financováno z programu: 9008 - Škoda auto - definování tech.spoc. - č. 22190/229008/9011 </t>
  </si>
  <si>
    <t xml:space="preserve">Předpokládaná hodnota veřejné zakázky </t>
  </si>
  <si>
    <t>Maximální (nepřekročitelná) celková nabídková cena  
v Kč BEZ DPH</t>
  </si>
  <si>
    <t>Nabídková cena celkem 
VYHOVUJE = OK / NEVYHOVUJE</t>
  </si>
  <si>
    <t>Informace pro uchazeče</t>
  </si>
  <si>
    <t>"NEVYHOVUJE" ve sloupci nazvaném: "Cena za MJ VYHOVUJE = OK / NEVYHOVUJE" a v sektoru nazvaném "Nabídková cena celkem VYHOVUJE = OK / NEVYHOVUJE"  = překročení maximální jednotkové (nebo celkové) nepřekročitelné nabídkové ceny.  
Pokud se uchazeči při zadávání jednotkových cen do sloupce, který je nazvaný "Cena za měrnou jednotku v Kč bez DPH" objeví se ve sloupci nazvaném "Cena za MJ VYHOVUJE = OK / NEVYHOVUJE" nebo v sektoru "Nabídková cena celkem VYHOVUJE = OK / NEVYHOVUJE" výše uvedený text - "NEVYHOVUJE", znamená to překročení stanovené maximální nepřekročitelné nabídkové ceny (uvedené v čl. 6.3 Výzvy k podání nabídek) a to znamená nesplnění podmínek stanovených Zadavatelem - podle ust. § 76 odst. 1 Zákona bude nabídka při posouzení vyřazena.</t>
  </si>
  <si>
    <t>Priloha_c._1_KS_cast_1 - T - 005 - 2015</t>
  </si>
  <si>
    <t>Cena za MJ 
VYHOVUJE = OK / NEVYHOVUJE</t>
  </si>
  <si>
    <t>Cena za měrnou jednotku 
v Kč bez DPH</t>
  </si>
  <si>
    <t>Měrná jednotka [MJ]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</si>
</sst>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8FAB0"/>
        <bgColor indexed="64"/>
      </patternFill>
    </fill>
    <fill>
      <patternFill patternType="solid">
        <fgColor rgb="FFC4E59F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/>
      <bottom/>
    </border>
    <border>
      <left/>
      <right style="thick"/>
      <top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medium"/>
    </border>
    <border>
      <left/>
      <right/>
      <top/>
      <bottom style="thin"/>
    </border>
    <border>
      <left style="thick"/>
      <right style="medium"/>
      <top/>
      <bottom style="thin"/>
    </border>
    <border>
      <left style="medium"/>
      <right style="medium"/>
      <top/>
      <bottom style="thin"/>
    </border>
    <border>
      <left style="thick"/>
      <right style="thin"/>
      <top/>
      <bottom style="thin"/>
    </border>
    <border>
      <left/>
      <right/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/>
      <right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thin"/>
      <top style="thin"/>
      <bottom style="thick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/>
      <bottom/>
    </border>
    <border>
      <left style="medium"/>
      <right style="medium"/>
      <top/>
      <bottom/>
    </border>
    <border diagonalUp="1" diagonalDown="1">
      <left style="medium"/>
      <right style="medium"/>
      <top style="thick"/>
      <bottom style="thick"/>
      <diagonal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 style="double"/>
      <bottom style="medium"/>
    </border>
    <border>
      <left style="thick"/>
      <right style="thick"/>
      <top/>
      <bottom style="thin"/>
    </border>
    <border>
      <left style="medium"/>
      <right style="thick"/>
      <top style="medium"/>
      <bottom style="double"/>
    </border>
    <border>
      <left style="thick"/>
      <right style="thick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5" fillId="0" borderId="2" xfId="0" applyNumberFormat="1" applyFont="1" applyBorder="1" applyAlignment="1" applyProtection="1">
      <alignment horizontal="right" vertical="center" indent="1"/>
      <protection/>
    </xf>
    <xf numFmtId="164" fontId="5" fillId="0" borderId="3" xfId="0" applyNumberFormat="1" applyFont="1" applyBorder="1" applyAlignment="1" applyProtection="1">
      <alignment horizontal="right" vertical="center" indent="1"/>
      <protection/>
    </xf>
    <xf numFmtId="0" fontId="10" fillId="0" borderId="0" xfId="0" applyFont="1" applyProtection="1">
      <protection/>
    </xf>
    <xf numFmtId="0" fontId="4" fillId="0" borderId="0" xfId="0" applyFont="1" applyAlignment="1" applyProtection="1">
      <alignment horizontal="right" vertical="center"/>
      <protection/>
    </xf>
    <xf numFmtId="49" fontId="2" fillId="3" borderId="4" xfId="0" applyNumberFormat="1" applyFont="1" applyFill="1" applyBorder="1" applyAlignment="1" applyProtection="1">
      <alignment horizontal="center" vertical="center" wrapText="1"/>
      <protection/>
    </xf>
    <xf numFmtId="49" fontId="2" fillId="3" borderId="5" xfId="0" applyNumberFormat="1" applyFont="1" applyFill="1" applyBorder="1" applyAlignment="1" applyProtection="1">
      <alignment horizontal="center" vertical="center" wrapText="1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Protection="1">
      <protection/>
    </xf>
    <xf numFmtId="164" fontId="0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9" xfId="0" applyBorder="1" applyProtection="1">
      <protection/>
    </xf>
    <xf numFmtId="0" fontId="0" fillId="0" borderId="9" xfId="0" applyBorder="1" applyAlignment="1" applyProtection="1">
      <alignment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Protection="1">
      <protection/>
    </xf>
    <xf numFmtId="0" fontId="0" fillId="0" borderId="13" xfId="0" applyBorder="1" applyProtection="1"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7" xfId="0" applyBorder="1" applyProtection="1"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0" fillId="0" borderId="21" xfId="0" applyFont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top" wrapText="1"/>
      <protection/>
    </xf>
    <xf numFmtId="49" fontId="0" fillId="0" borderId="27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8" xfId="0" applyFont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vertical="center" wrapText="1"/>
      <protection/>
    </xf>
    <xf numFmtId="49" fontId="0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1" fontId="0" fillId="0" borderId="24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vertical="top" wrapText="1"/>
      <protection/>
    </xf>
    <xf numFmtId="0" fontId="7" fillId="0" borderId="0" xfId="0" applyFont="1" applyProtection="1">
      <protection/>
    </xf>
    <xf numFmtId="0" fontId="6" fillId="0" borderId="0" xfId="0" applyFont="1" applyProtection="1"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4" fontId="0" fillId="0" borderId="3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64" fontId="0" fillId="2" borderId="31" xfId="0" applyNumberFormat="1" applyFont="1" applyFill="1" applyBorder="1" applyAlignment="1" applyProtection="1">
      <alignment horizontal="right" vertical="center" indent="1"/>
      <protection locked="0"/>
    </xf>
    <xf numFmtId="164" fontId="0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3" borderId="32" xfId="0" applyNumberFormat="1" applyFont="1" applyFill="1" applyBorder="1" applyAlignment="1" applyProtection="1">
      <alignment horizontal="center" vertical="center" wrapText="1"/>
      <protection/>
    </xf>
    <xf numFmtId="49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2" fillId="3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vertical="center" wrapText="1"/>
      <protection/>
    </xf>
    <xf numFmtId="49" fontId="0" fillId="0" borderId="15" xfId="0" applyNumberFormat="1" applyFill="1" applyBorder="1" applyAlignment="1" applyProtection="1">
      <alignment vertical="center" wrapText="1"/>
      <protection/>
    </xf>
    <xf numFmtId="49" fontId="0" fillId="0" borderId="26" xfId="0" applyNumberFormat="1" applyFill="1" applyBorder="1" applyAlignment="1" applyProtection="1">
      <alignment vertical="center" wrapText="1"/>
      <protection/>
    </xf>
    <xf numFmtId="49" fontId="0" fillId="0" borderId="24" xfId="0" applyNumberFormat="1" applyFill="1" applyBorder="1" applyAlignment="1" applyProtection="1">
      <alignment vertical="center" wrapText="1"/>
      <protection/>
    </xf>
    <xf numFmtId="49" fontId="0" fillId="0" borderId="29" xfId="0" applyNumberFormat="1" applyFill="1" applyBorder="1" applyAlignment="1" applyProtection="1">
      <alignment vertical="center" wrapText="1"/>
      <protection/>
    </xf>
    <xf numFmtId="49" fontId="0" fillId="0" borderId="19" xfId="0" applyNumberForma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49" fontId="0" fillId="0" borderId="37" xfId="0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NumberFormat="1" applyFont="1" applyFill="1" applyBorder="1" applyAlignment="1" applyProtection="1">
      <alignment horizontal="center" vertical="center" wrapText="1"/>
      <protection/>
    </xf>
    <xf numFmtId="49" fontId="0" fillId="0" borderId="39" xfId="0" applyNumberFormat="1" applyFont="1" applyFill="1" applyBorder="1" applyAlignment="1" applyProtection="1">
      <alignment horizontal="center" vertical="center" wrapText="1"/>
      <protection/>
    </xf>
    <xf numFmtId="49" fontId="0" fillId="0" borderId="40" xfId="0" applyNumberFormat="1" applyFont="1" applyFill="1" applyBorder="1" applyAlignment="1" applyProtection="1">
      <alignment horizontal="center" vertical="center" wrapText="1"/>
      <protection/>
    </xf>
    <xf numFmtId="164" fontId="9" fillId="0" borderId="41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49" fontId="0" fillId="0" borderId="44" xfId="0" applyNumberFormat="1" applyFont="1" applyFill="1" applyBorder="1" applyAlignment="1" applyProtection="1">
      <alignment horizontal="center" vertical="center" wrapText="1"/>
      <protection/>
    </xf>
    <xf numFmtId="49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64" fontId="0" fillId="0" borderId="55" xfId="0" applyNumberFormat="1" applyFill="1" applyBorder="1" applyAlignment="1" applyProtection="1">
      <alignment horizontal="center" vertical="center"/>
      <protection/>
    </xf>
    <xf numFmtId="164" fontId="0" fillId="0" borderId="56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AFEDC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190500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6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0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13</xdr:row>
      <xdr:rowOff>0</xdr:rowOff>
    </xdr:from>
    <xdr:to>
      <xdr:col>39</xdr:col>
      <xdr:colOff>190500</xdr:colOff>
      <xdr:row>13</xdr:row>
      <xdr:rowOff>190500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45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190500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64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17</xdr:row>
      <xdr:rowOff>190500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73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17</xdr:row>
      <xdr:rowOff>190500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73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18</xdr:row>
      <xdr:rowOff>190500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79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19</xdr:row>
      <xdr:rowOff>190500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20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0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32</xdr:row>
      <xdr:rowOff>0</xdr:rowOff>
    </xdr:from>
    <xdr:to>
      <xdr:col>39</xdr:col>
      <xdr:colOff>190500</xdr:colOff>
      <xdr:row>32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5468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39</xdr:col>
      <xdr:colOff>190500</xdr:colOff>
      <xdr:row>37</xdr:row>
      <xdr:rowOff>190500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81832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35</xdr:row>
      <xdr:rowOff>0</xdr:rowOff>
    </xdr:from>
    <xdr:to>
      <xdr:col>39</xdr:col>
      <xdr:colOff>190500</xdr:colOff>
      <xdr:row>35</xdr:row>
      <xdr:rowOff>190500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719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37</xdr:row>
      <xdr:rowOff>0</xdr:rowOff>
    </xdr:from>
    <xdr:to>
      <xdr:col>39</xdr:col>
      <xdr:colOff>190500</xdr:colOff>
      <xdr:row>37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8173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38</xdr:row>
      <xdr:rowOff>0</xdr:rowOff>
    </xdr:from>
    <xdr:to>
      <xdr:col>39</xdr:col>
      <xdr:colOff>190500</xdr:colOff>
      <xdr:row>38</xdr:row>
      <xdr:rowOff>190500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895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46</xdr:row>
      <xdr:rowOff>0</xdr:rowOff>
    </xdr:from>
    <xdr:to>
      <xdr:col>39</xdr:col>
      <xdr:colOff>190500</xdr:colOff>
      <xdr:row>46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993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47</xdr:row>
      <xdr:rowOff>0</xdr:rowOff>
    </xdr:from>
    <xdr:to>
      <xdr:col>39</xdr:col>
      <xdr:colOff>190500</xdr:colOff>
      <xdr:row>47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4212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48</xdr:row>
      <xdr:rowOff>0</xdr:rowOff>
    </xdr:from>
    <xdr:to>
      <xdr:col>39</xdr:col>
      <xdr:colOff>190500</xdr:colOff>
      <xdr:row>49</xdr:row>
      <xdr:rowOff>76200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4431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49</xdr:row>
      <xdr:rowOff>0</xdr:rowOff>
    </xdr:from>
    <xdr:to>
      <xdr:col>39</xdr:col>
      <xdr:colOff>190500</xdr:colOff>
      <xdr:row>49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453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50</xdr:row>
      <xdr:rowOff>0</xdr:rowOff>
    </xdr:from>
    <xdr:to>
      <xdr:col>39</xdr:col>
      <xdr:colOff>190500</xdr:colOff>
      <xdr:row>50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4765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51</xdr:row>
      <xdr:rowOff>0</xdr:rowOff>
    </xdr:from>
    <xdr:to>
      <xdr:col>39</xdr:col>
      <xdr:colOff>190500</xdr:colOff>
      <xdr:row>51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499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54</xdr:row>
      <xdr:rowOff>0</xdr:rowOff>
    </xdr:from>
    <xdr:to>
      <xdr:col>39</xdr:col>
      <xdr:colOff>190500</xdr:colOff>
      <xdr:row>54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5898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55</xdr:row>
      <xdr:rowOff>0</xdr:rowOff>
    </xdr:from>
    <xdr:to>
      <xdr:col>39</xdr:col>
      <xdr:colOff>190500</xdr:colOff>
      <xdr:row>55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609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56</xdr:row>
      <xdr:rowOff>0</xdr:rowOff>
    </xdr:from>
    <xdr:to>
      <xdr:col>39</xdr:col>
      <xdr:colOff>190500</xdr:colOff>
      <xdr:row>56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6298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57</xdr:row>
      <xdr:rowOff>0</xdr:rowOff>
    </xdr:from>
    <xdr:to>
      <xdr:col>39</xdr:col>
      <xdr:colOff>190500</xdr:colOff>
      <xdr:row>57</xdr:row>
      <xdr:rowOff>190500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649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58</xdr:row>
      <xdr:rowOff>0</xdr:rowOff>
    </xdr:from>
    <xdr:to>
      <xdr:col>39</xdr:col>
      <xdr:colOff>190500</xdr:colOff>
      <xdr:row>58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6698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60</xdr:row>
      <xdr:rowOff>0</xdr:rowOff>
    </xdr:from>
    <xdr:to>
      <xdr:col>39</xdr:col>
      <xdr:colOff>190500</xdr:colOff>
      <xdr:row>60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61</xdr:row>
      <xdr:rowOff>0</xdr:rowOff>
    </xdr:from>
    <xdr:to>
      <xdr:col>39</xdr:col>
      <xdr:colOff>190500</xdr:colOff>
      <xdr:row>61</xdr:row>
      <xdr:rowOff>190500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7298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62</xdr:row>
      <xdr:rowOff>0</xdr:rowOff>
    </xdr:from>
    <xdr:to>
      <xdr:col>39</xdr:col>
      <xdr:colOff>190500</xdr:colOff>
      <xdr:row>62</xdr:row>
      <xdr:rowOff>190500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749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63</xdr:row>
      <xdr:rowOff>0</xdr:rowOff>
    </xdr:from>
    <xdr:to>
      <xdr:col>39</xdr:col>
      <xdr:colOff>190500</xdr:colOff>
      <xdr:row>63</xdr:row>
      <xdr:rowOff>190500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769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66</xdr:row>
      <xdr:rowOff>0</xdr:rowOff>
    </xdr:from>
    <xdr:to>
      <xdr:col>39</xdr:col>
      <xdr:colOff>190500</xdr:colOff>
      <xdr:row>66</xdr:row>
      <xdr:rowOff>190500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68</xdr:row>
      <xdr:rowOff>0</xdr:rowOff>
    </xdr:from>
    <xdr:to>
      <xdr:col>39</xdr:col>
      <xdr:colOff>190500</xdr:colOff>
      <xdr:row>68</xdr:row>
      <xdr:rowOff>190500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869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70</xdr:row>
      <xdr:rowOff>0</xdr:rowOff>
    </xdr:from>
    <xdr:to>
      <xdr:col>39</xdr:col>
      <xdr:colOff>190500</xdr:colOff>
      <xdr:row>70</xdr:row>
      <xdr:rowOff>190500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09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71</xdr:row>
      <xdr:rowOff>0</xdr:rowOff>
    </xdr:from>
    <xdr:to>
      <xdr:col>39</xdr:col>
      <xdr:colOff>190500</xdr:colOff>
      <xdr:row>71</xdr:row>
      <xdr:rowOff>190500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29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72</xdr:row>
      <xdr:rowOff>0</xdr:rowOff>
    </xdr:from>
    <xdr:to>
      <xdr:col>39</xdr:col>
      <xdr:colOff>190500</xdr:colOff>
      <xdr:row>72</xdr:row>
      <xdr:rowOff>190500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49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73</xdr:row>
      <xdr:rowOff>0</xdr:rowOff>
    </xdr:from>
    <xdr:to>
      <xdr:col>39</xdr:col>
      <xdr:colOff>190500</xdr:colOff>
      <xdr:row>73</xdr:row>
      <xdr:rowOff>190500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698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74</xdr:row>
      <xdr:rowOff>0</xdr:rowOff>
    </xdr:from>
    <xdr:to>
      <xdr:col>39</xdr:col>
      <xdr:colOff>190500</xdr:colOff>
      <xdr:row>74</xdr:row>
      <xdr:rowOff>190500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89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75</xdr:row>
      <xdr:rowOff>0</xdr:rowOff>
    </xdr:from>
    <xdr:to>
      <xdr:col>39</xdr:col>
      <xdr:colOff>190500</xdr:colOff>
      <xdr:row>75</xdr:row>
      <xdr:rowOff>190500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0099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76</xdr:row>
      <xdr:rowOff>0</xdr:rowOff>
    </xdr:from>
    <xdr:to>
      <xdr:col>39</xdr:col>
      <xdr:colOff>190500</xdr:colOff>
      <xdr:row>76</xdr:row>
      <xdr:rowOff>190500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029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78</xdr:row>
      <xdr:rowOff>0</xdr:rowOff>
    </xdr:from>
    <xdr:to>
      <xdr:col>39</xdr:col>
      <xdr:colOff>190500</xdr:colOff>
      <xdr:row>78</xdr:row>
      <xdr:rowOff>190500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069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79</xdr:row>
      <xdr:rowOff>0</xdr:rowOff>
    </xdr:from>
    <xdr:to>
      <xdr:col>39</xdr:col>
      <xdr:colOff>190500</xdr:colOff>
      <xdr:row>79</xdr:row>
      <xdr:rowOff>190500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0899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80</xdr:row>
      <xdr:rowOff>0</xdr:rowOff>
    </xdr:from>
    <xdr:to>
      <xdr:col>39</xdr:col>
      <xdr:colOff>190500</xdr:colOff>
      <xdr:row>80</xdr:row>
      <xdr:rowOff>190500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81</xdr:row>
      <xdr:rowOff>0</xdr:rowOff>
    </xdr:from>
    <xdr:to>
      <xdr:col>39</xdr:col>
      <xdr:colOff>190500</xdr:colOff>
      <xdr:row>81</xdr:row>
      <xdr:rowOff>190500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1299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83</xdr:row>
      <xdr:rowOff>0</xdr:rowOff>
    </xdr:from>
    <xdr:to>
      <xdr:col>39</xdr:col>
      <xdr:colOff>190500</xdr:colOff>
      <xdr:row>83</xdr:row>
      <xdr:rowOff>190500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1699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84</xdr:row>
      <xdr:rowOff>0</xdr:rowOff>
    </xdr:from>
    <xdr:to>
      <xdr:col>39</xdr:col>
      <xdr:colOff>190500</xdr:colOff>
      <xdr:row>84</xdr:row>
      <xdr:rowOff>190500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1899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85</xdr:row>
      <xdr:rowOff>0</xdr:rowOff>
    </xdr:from>
    <xdr:to>
      <xdr:col>39</xdr:col>
      <xdr:colOff>190500</xdr:colOff>
      <xdr:row>85</xdr:row>
      <xdr:rowOff>190500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209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86</xdr:row>
      <xdr:rowOff>0</xdr:rowOff>
    </xdr:from>
    <xdr:to>
      <xdr:col>39</xdr:col>
      <xdr:colOff>190500</xdr:colOff>
      <xdr:row>86</xdr:row>
      <xdr:rowOff>190500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87</xdr:row>
      <xdr:rowOff>0</xdr:rowOff>
    </xdr:from>
    <xdr:to>
      <xdr:col>39</xdr:col>
      <xdr:colOff>190500</xdr:colOff>
      <xdr:row>87</xdr:row>
      <xdr:rowOff>190500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249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88</xdr:row>
      <xdr:rowOff>0</xdr:rowOff>
    </xdr:from>
    <xdr:to>
      <xdr:col>39</xdr:col>
      <xdr:colOff>190500</xdr:colOff>
      <xdr:row>88</xdr:row>
      <xdr:rowOff>190500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2699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90</xdr:row>
      <xdr:rowOff>0</xdr:rowOff>
    </xdr:from>
    <xdr:to>
      <xdr:col>39</xdr:col>
      <xdr:colOff>190500</xdr:colOff>
      <xdr:row>90</xdr:row>
      <xdr:rowOff>190500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3099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92</xdr:row>
      <xdr:rowOff>0</xdr:rowOff>
    </xdr:from>
    <xdr:to>
      <xdr:col>39</xdr:col>
      <xdr:colOff>190500</xdr:colOff>
      <xdr:row>92</xdr:row>
      <xdr:rowOff>190500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3499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93</xdr:row>
      <xdr:rowOff>0</xdr:rowOff>
    </xdr:from>
    <xdr:to>
      <xdr:col>39</xdr:col>
      <xdr:colOff>190500</xdr:colOff>
      <xdr:row>93</xdr:row>
      <xdr:rowOff>190500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3699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94</xdr:row>
      <xdr:rowOff>0</xdr:rowOff>
    </xdr:from>
    <xdr:to>
      <xdr:col>39</xdr:col>
      <xdr:colOff>190500</xdr:colOff>
      <xdr:row>94</xdr:row>
      <xdr:rowOff>190500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389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95</xdr:row>
      <xdr:rowOff>0</xdr:rowOff>
    </xdr:from>
    <xdr:to>
      <xdr:col>39</xdr:col>
      <xdr:colOff>190500</xdr:colOff>
      <xdr:row>95</xdr:row>
      <xdr:rowOff>190500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409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96</xdr:row>
      <xdr:rowOff>0</xdr:rowOff>
    </xdr:from>
    <xdr:to>
      <xdr:col>39</xdr:col>
      <xdr:colOff>190500</xdr:colOff>
      <xdr:row>96</xdr:row>
      <xdr:rowOff>190500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429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97</xdr:row>
      <xdr:rowOff>0</xdr:rowOff>
    </xdr:from>
    <xdr:to>
      <xdr:col>39</xdr:col>
      <xdr:colOff>190500</xdr:colOff>
      <xdr:row>97</xdr:row>
      <xdr:rowOff>190500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4499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98</xdr:row>
      <xdr:rowOff>0</xdr:rowOff>
    </xdr:from>
    <xdr:to>
      <xdr:col>39</xdr:col>
      <xdr:colOff>190500</xdr:colOff>
      <xdr:row>98</xdr:row>
      <xdr:rowOff>190500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469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99</xdr:row>
      <xdr:rowOff>0</xdr:rowOff>
    </xdr:from>
    <xdr:to>
      <xdr:col>39</xdr:col>
      <xdr:colOff>190500</xdr:colOff>
      <xdr:row>99</xdr:row>
      <xdr:rowOff>190500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4899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101</xdr:row>
      <xdr:rowOff>0</xdr:rowOff>
    </xdr:from>
    <xdr:to>
      <xdr:col>39</xdr:col>
      <xdr:colOff>190500</xdr:colOff>
      <xdr:row>101</xdr:row>
      <xdr:rowOff>190500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299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102</xdr:row>
      <xdr:rowOff>0</xdr:rowOff>
    </xdr:from>
    <xdr:to>
      <xdr:col>39</xdr:col>
      <xdr:colOff>190500</xdr:colOff>
      <xdr:row>102</xdr:row>
      <xdr:rowOff>190500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4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103</xdr:row>
      <xdr:rowOff>0</xdr:rowOff>
    </xdr:from>
    <xdr:to>
      <xdr:col>39</xdr:col>
      <xdr:colOff>190500</xdr:colOff>
      <xdr:row>103</xdr:row>
      <xdr:rowOff>190500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699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104</xdr:row>
      <xdr:rowOff>0</xdr:rowOff>
    </xdr:from>
    <xdr:to>
      <xdr:col>39</xdr:col>
      <xdr:colOff>190500</xdr:colOff>
      <xdr:row>104</xdr:row>
      <xdr:rowOff>190500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89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105</xdr:row>
      <xdr:rowOff>0</xdr:rowOff>
    </xdr:from>
    <xdr:to>
      <xdr:col>39</xdr:col>
      <xdr:colOff>190500</xdr:colOff>
      <xdr:row>105</xdr:row>
      <xdr:rowOff>190500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609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107</xdr:row>
      <xdr:rowOff>0</xdr:rowOff>
    </xdr:from>
    <xdr:to>
      <xdr:col>39</xdr:col>
      <xdr:colOff>190500</xdr:colOff>
      <xdr:row>107</xdr:row>
      <xdr:rowOff>190500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6499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109</xdr:row>
      <xdr:rowOff>0</xdr:rowOff>
    </xdr:from>
    <xdr:to>
      <xdr:col>39</xdr:col>
      <xdr:colOff>190500</xdr:colOff>
      <xdr:row>109</xdr:row>
      <xdr:rowOff>190500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6899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110</xdr:row>
      <xdr:rowOff>0</xdr:rowOff>
    </xdr:from>
    <xdr:to>
      <xdr:col>39</xdr:col>
      <xdr:colOff>190500</xdr:colOff>
      <xdr:row>110</xdr:row>
      <xdr:rowOff>190500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110</xdr:row>
      <xdr:rowOff>0</xdr:rowOff>
    </xdr:from>
    <xdr:to>
      <xdr:col>39</xdr:col>
      <xdr:colOff>190500</xdr:colOff>
      <xdr:row>110</xdr:row>
      <xdr:rowOff>190500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7099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113</xdr:row>
      <xdr:rowOff>0</xdr:rowOff>
    </xdr:from>
    <xdr:to>
      <xdr:col>39</xdr:col>
      <xdr:colOff>190500</xdr:colOff>
      <xdr:row>113</xdr:row>
      <xdr:rowOff>190500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769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113</xdr:row>
      <xdr:rowOff>0</xdr:rowOff>
    </xdr:from>
    <xdr:to>
      <xdr:col>39</xdr:col>
      <xdr:colOff>190500</xdr:colOff>
      <xdr:row>113</xdr:row>
      <xdr:rowOff>190500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769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114</xdr:row>
      <xdr:rowOff>0</xdr:rowOff>
    </xdr:from>
    <xdr:to>
      <xdr:col>39</xdr:col>
      <xdr:colOff>190500</xdr:colOff>
      <xdr:row>114</xdr:row>
      <xdr:rowOff>190500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7899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115</xdr:row>
      <xdr:rowOff>0</xdr:rowOff>
    </xdr:from>
    <xdr:to>
      <xdr:col>39</xdr:col>
      <xdr:colOff>190500</xdr:colOff>
      <xdr:row>115</xdr:row>
      <xdr:rowOff>190500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810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116</xdr:row>
      <xdr:rowOff>0</xdr:rowOff>
    </xdr:from>
    <xdr:to>
      <xdr:col>39</xdr:col>
      <xdr:colOff>190500</xdr:colOff>
      <xdr:row>116</xdr:row>
      <xdr:rowOff>190500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830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120</xdr:row>
      <xdr:rowOff>0</xdr:rowOff>
    </xdr:from>
    <xdr:to>
      <xdr:col>39</xdr:col>
      <xdr:colOff>190500</xdr:colOff>
      <xdr:row>120</xdr:row>
      <xdr:rowOff>190500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120</xdr:row>
      <xdr:rowOff>0</xdr:rowOff>
    </xdr:from>
    <xdr:to>
      <xdr:col>39</xdr:col>
      <xdr:colOff>190500</xdr:colOff>
      <xdr:row>120</xdr:row>
      <xdr:rowOff>190500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10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121</xdr:row>
      <xdr:rowOff>0</xdr:rowOff>
    </xdr:from>
    <xdr:to>
      <xdr:col>39</xdr:col>
      <xdr:colOff>190500</xdr:colOff>
      <xdr:row>121</xdr:row>
      <xdr:rowOff>190500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300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122</xdr:row>
      <xdr:rowOff>0</xdr:rowOff>
    </xdr:from>
    <xdr:to>
      <xdr:col>39</xdr:col>
      <xdr:colOff>190500</xdr:colOff>
      <xdr:row>122</xdr:row>
      <xdr:rowOff>190500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5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123</xdr:row>
      <xdr:rowOff>0</xdr:rowOff>
    </xdr:from>
    <xdr:to>
      <xdr:col>39</xdr:col>
      <xdr:colOff>190500</xdr:colOff>
      <xdr:row>123</xdr:row>
      <xdr:rowOff>190500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700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124</xdr:row>
      <xdr:rowOff>0</xdr:rowOff>
    </xdr:from>
    <xdr:to>
      <xdr:col>39</xdr:col>
      <xdr:colOff>190500</xdr:colOff>
      <xdr:row>124</xdr:row>
      <xdr:rowOff>190500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990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125</xdr:row>
      <xdr:rowOff>0</xdr:rowOff>
    </xdr:from>
    <xdr:to>
      <xdr:col>39</xdr:col>
      <xdr:colOff>190500</xdr:colOff>
      <xdr:row>125</xdr:row>
      <xdr:rowOff>190500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010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126</xdr:row>
      <xdr:rowOff>0</xdr:rowOff>
    </xdr:from>
    <xdr:to>
      <xdr:col>39</xdr:col>
      <xdr:colOff>190500</xdr:colOff>
      <xdr:row>126</xdr:row>
      <xdr:rowOff>190500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127</xdr:row>
      <xdr:rowOff>0</xdr:rowOff>
    </xdr:from>
    <xdr:to>
      <xdr:col>39</xdr:col>
      <xdr:colOff>190500</xdr:colOff>
      <xdr:row>127</xdr:row>
      <xdr:rowOff>190500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0500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24</xdr:row>
      <xdr:rowOff>0</xdr:rowOff>
    </xdr:from>
    <xdr:to>
      <xdr:col>39</xdr:col>
      <xdr:colOff>190500</xdr:colOff>
      <xdr:row>24</xdr:row>
      <xdr:rowOff>190500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103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27</xdr:row>
      <xdr:rowOff>0</xdr:rowOff>
    </xdr:from>
    <xdr:to>
      <xdr:col>39</xdr:col>
      <xdr:colOff>190500</xdr:colOff>
      <xdr:row>27</xdr:row>
      <xdr:rowOff>190500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2401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28</xdr:row>
      <xdr:rowOff>0</xdr:rowOff>
    </xdr:from>
    <xdr:to>
      <xdr:col>39</xdr:col>
      <xdr:colOff>190500</xdr:colOff>
      <xdr:row>28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298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29</xdr:row>
      <xdr:rowOff>190500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35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29</xdr:row>
      <xdr:rowOff>0</xdr:rowOff>
    </xdr:from>
    <xdr:to>
      <xdr:col>39</xdr:col>
      <xdr:colOff>190500</xdr:colOff>
      <xdr:row>29</xdr:row>
      <xdr:rowOff>190500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3554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30</xdr:row>
      <xdr:rowOff>0</xdr:rowOff>
    </xdr:from>
    <xdr:to>
      <xdr:col>39</xdr:col>
      <xdr:colOff>190500</xdr:colOff>
      <xdr:row>30</xdr:row>
      <xdr:rowOff>190500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4125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43</xdr:row>
      <xdr:rowOff>180975</xdr:rowOff>
    </xdr:from>
    <xdr:to>
      <xdr:col>39</xdr:col>
      <xdr:colOff>190500</xdr:colOff>
      <xdr:row>44</xdr:row>
      <xdr:rowOff>9525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25456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39</xdr:row>
      <xdr:rowOff>0</xdr:rowOff>
    </xdr:from>
    <xdr:to>
      <xdr:col>39</xdr:col>
      <xdr:colOff>190500</xdr:colOff>
      <xdr:row>39</xdr:row>
      <xdr:rowOff>190500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39</xdr:row>
      <xdr:rowOff>0</xdr:rowOff>
    </xdr:from>
    <xdr:to>
      <xdr:col>39</xdr:col>
      <xdr:colOff>190500</xdr:colOff>
      <xdr:row>39</xdr:row>
      <xdr:rowOff>190500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41</xdr:row>
      <xdr:rowOff>0</xdr:rowOff>
    </xdr:from>
    <xdr:to>
      <xdr:col>39</xdr:col>
      <xdr:colOff>190500</xdr:colOff>
      <xdr:row>41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122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42</xdr:row>
      <xdr:rowOff>0</xdr:rowOff>
    </xdr:from>
    <xdr:to>
      <xdr:col>39</xdr:col>
      <xdr:colOff>190500</xdr:colOff>
      <xdr:row>42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1793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43</xdr:row>
      <xdr:rowOff>0</xdr:rowOff>
    </xdr:from>
    <xdr:to>
      <xdr:col>39</xdr:col>
      <xdr:colOff>190500</xdr:colOff>
      <xdr:row>43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236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44</xdr:row>
      <xdr:rowOff>0</xdr:rowOff>
    </xdr:from>
    <xdr:to>
      <xdr:col>39</xdr:col>
      <xdr:colOff>190500</xdr:colOff>
      <xdr:row>44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2936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45</xdr:row>
      <xdr:rowOff>0</xdr:rowOff>
    </xdr:from>
    <xdr:to>
      <xdr:col>39</xdr:col>
      <xdr:colOff>190500</xdr:colOff>
      <xdr:row>45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5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5</xdr:row>
      <xdr:rowOff>0</xdr:rowOff>
    </xdr:from>
    <xdr:to>
      <xdr:col>39</xdr:col>
      <xdr:colOff>190500</xdr:colOff>
      <xdr:row>5</xdr:row>
      <xdr:rowOff>190500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161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7</xdr:row>
      <xdr:rowOff>0</xdr:rowOff>
    </xdr:from>
    <xdr:to>
      <xdr:col>39</xdr:col>
      <xdr:colOff>190500</xdr:colOff>
      <xdr:row>7</xdr:row>
      <xdr:rowOff>190500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3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8</xdr:row>
      <xdr:rowOff>0</xdr:rowOff>
    </xdr:from>
    <xdr:to>
      <xdr:col>39</xdr:col>
      <xdr:colOff>190500</xdr:colOff>
      <xdr:row>8</xdr:row>
      <xdr:rowOff>190500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29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9</xdr:row>
      <xdr:rowOff>0</xdr:rowOff>
    </xdr:from>
    <xdr:to>
      <xdr:col>39</xdr:col>
      <xdr:colOff>190500</xdr:colOff>
      <xdr:row>9</xdr:row>
      <xdr:rowOff>190500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35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10</xdr:row>
      <xdr:rowOff>0</xdr:rowOff>
    </xdr:from>
    <xdr:to>
      <xdr:col>39</xdr:col>
      <xdr:colOff>190500</xdr:colOff>
      <xdr:row>10</xdr:row>
      <xdr:rowOff>190500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1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11</xdr:row>
      <xdr:rowOff>0</xdr:rowOff>
    </xdr:from>
    <xdr:to>
      <xdr:col>39</xdr:col>
      <xdr:colOff>190500</xdr:colOff>
      <xdr:row>11</xdr:row>
      <xdr:rowOff>190500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467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0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0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12</xdr:row>
      <xdr:rowOff>0</xdr:rowOff>
    </xdr:from>
    <xdr:to>
      <xdr:col>39</xdr:col>
      <xdr:colOff>190500</xdr:colOff>
      <xdr:row>12</xdr:row>
      <xdr:rowOff>190500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067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14</xdr:row>
      <xdr:rowOff>0</xdr:rowOff>
    </xdr:from>
    <xdr:to>
      <xdr:col>39</xdr:col>
      <xdr:colOff>190500</xdr:colOff>
      <xdr:row>14</xdr:row>
      <xdr:rowOff>190500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5838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15</xdr:row>
      <xdr:rowOff>0</xdr:rowOff>
    </xdr:from>
    <xdr:to>
      <xdr:col>39</xdr:col>
      <xdr:colOff>190500</xdr:colOff>
      <xdr:row>15</xdr:row>
      <xdr:rowOff>190500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6410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16</xdr:row>
      <xdr:rowOff>0</xdr:rowOff>
    </xdr:from>
    <xdr:to>
      <xdr:col>39</xdr:col>
      <xdr:colOff>190500</xdr:colOff>
      <xdr:row>16</xdr:row>
      <xdr:rowOff>190500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6800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17</xdr:row>
      <xdr:rowOff>0</xdr:rowOff>
    </xdr:from>
    <xdr:to>
      <xdr:col>39</xdr:col>
      <xdr:colOff>190500</xdr:colOff>
      <xdr:row>17</xdr:row>
      <xdr:rowOff>190500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738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18</xdr:row>
      <xdr:rowOff>0</xdr:rowOff>
    </xdr:from>
    <xdr:to>
      <xdr:col>39</xdr:col>
      <xdr:colOff>190500</xdr:colOff>
      <xdr:row>18</xdr:row>
      <xdr:rowOff>190500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7953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19</xdr:row>
      <xdr:rowOff>0</xdr:rowOff>
    </xdr:from>
    <xdr:to>
      <xdr:col>39</xdr:col>
      <xdr:colOff>190500</xdr:colOff>
      <xdr:row>19</xdr:row>
      <xdr:rowOff>190500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852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20</xdr:row>
      <xdr:rowOff>0</xdr:rowOff>
    </xdr:from>
    <xdr:to>
      <xdr:col>39</xdr:col>
      <xdr:colOff>190500</xdr:colOff>
      <xdr:row>20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096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0</xdr:colOff>
      <xdr:row>21</xdr:row>
      <xdr:rowOff>0</xdr:rowOff>
    </xdr:from>
    <xdr:to>
      <xdr:col>39</xdr:col>
      <xdr:colOff>190500</xdr:colOff>
      <xdr:row>21</xdr:row>
      <xdr:rowOff>190500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832675" y="96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N129"/>
  <sheetViews>
    <sheetView showGridLines="0" tabSelected="1" workbookViewId="0" topLeftCell="A37">
      <selection activeCell="N55" sqref="N55"/>
    </sheetView>
  </sheetViews>
  <sheetFormatPr defaultColWidth="8.8515625" defaultRowHeight="15"/>
  <cols>
    <col min="1" max="1" width="5.57421875" style="12" customWidth="1"/>
    <col min="2" max="2" width="9.7109375" style="17" customWidth="1"/>
    <col min="3" max="3" width="40.00390625" style="14" customWidth="1"/>
    <col min="4" max="4" width="11.57421875" style="15" customWidth="1"/>
    <col min="5" max="5" width="11.7109375" style="16" customWidth="1"/>
    <col min="6" max="6" width="34.140625" style="14" customWidth="1"/>
    <col min="7" max="7" width="15.7109375" style="14" customWidth="1"/>
    <col min="8" max="8" width="21.421875" style="14" customWidth="1"/>
    <col min="9" max="9" width="18.421875" style="12" customWidth="1"/>
    <col min="10" max="10" width="21.8515625" style="12" customWidth="1"/>
    <col min="11" max="11" width="25.421875" style="12" customWidth="1"/>
    <col min="12" max="12" width="17.140625" style="12" customWidth="1"/>
    <col min="13" max="13" width="19.00390625" style="12" customWidth="1"/>
    <col min="14" max="14" width="19.28125" style="12" customWidth="1"/>
    <col min="15" max="16384" width="8.8515625" style="12" customWidth="1"/>
  </cols>
  <sheetData>
    <row r="2" spans="2:14" ht="18.75">
      <c r="B2" s="5" t="s">
        <v>100</v>
      </c>
      <c r="N2" s="6" t="s">
        <v>110</v>
      </c>
    </row>
    <row r="3" ht="15">
      <c r="M3" s="18"/>
    </row>
    <row r="4" ht="32.45" customHeight="1" thickBot="1">
      <c r="M4" s="2" t="s">
        <v>98</v>
      </c>
    </row>
    <row r="5" spans="1:40" ht="46.5" thickBot="1" thickTop="1">
      <c r="A5" s="1"/>
      <c r="B5" s="8" t="s">
        <v>3</v>
      </c>
      <c r="C5" s="8" t="s">
        <v>0</v>
      </c>
      <c r="D5" s="8" t="s">
        <v>1</v>
      </c>
      <c r="E5" s="8" t="s">
        <v>113</v>
      </c>
      <c r="F5" s="8" t="s">
        <v>2</v>
      </c>
      <c r="G5" s="8" t="s">
        <v>101</v>
      </c>
      <c r="H5" s="8" t="s">
        <v>102</v>
      </c>
      <c r="I5" s="8" t="s">
        <v>84</v>
      </c>
      <c r="J5" s="8" t="s">
        <v>4</v>
      </c>
      <c r="K5" s="83" t="s">
        <v>96</v>
      </c>
      <c r="L5" s="81" t="s">
        <v>111</v>
      </c>
      <c r="M5" s="82" t="s">
        <v>112</v>
      </c>
      <c r="N5" s="7" t="s">
        <v>97</v>
      </c>
      <c r="AN5" s="12" t="s">
        <v>5</v>
      </c>
    </row>
    <row r="6" spans="1:40" ht="30.75" thickTop="1">
      <c r="A6" s="19"/>
      <c r="B6" s="20">
        <v>1</v>
      </c>
      <c r="C6" s="21" t="s">
        <v>11</v>
      </c>
      <c r="D6" s="22">
        <v>4</v>
      </c>
      <c r="E6" s="23" t="s">
        <v>12</v>
      </c>
      <c r="F6" s="84" t="s">
        <v>13</v>
      </c>
      <c r="G6" s="94" t="s">
        <v>83</v>
      </c>
      <c r="H6" s="93" t="s">
        <v>103</v>
      </c>
      <c r="I6" s="111" t="s">
        <v>85</v>
      </c>
      <c r="J6" s="108" t="s">
        <v>48</v>
      </c>
      <c r="K6" s="24">
        <v>8000</v>
      </c>
      <c r="L6" s="9" t="str">
        <f>IF(ISNUMBER(M6),IF(M6&gt;K6,"NEVYHOVUJE","OK")," ")</f>
        <v>OK</v>
      </c>
      <c r="M6" s="76">
        <v>7340</v>
      </c>
      <c r="N6" s="3">
        <f aca="true" t="shared" si="0" ref="N6:N45">D6*M6</f>
        <v>29360</v>
      </c>
      <c r="AN6" s="25" t="s">
        <v>6</v>
      </c>
    </row>
    <row r="7" spans="1:40" ht="30">
      <c r="A7" s="26"/>
      <c r="B7" s="27">
        <v>2</v>
      </c>
      <c r="C7" s="28" t="s">
        <v>14</v>
      </c>
      <c r="D7" s="29">
        <v>1</v>
      </c>
      <c r="E7" s="30" t="s">
        <v>12</v>
      </c>
      <c r="F7" s="91" t="s">
        <v>15</v>
      </c>
      <c r="G7" s="94"/>
      <c r="H7" s="94"/>
      <c r="I7" s="111"/>
      <c r="J7" s="108"/>
      <c r="K7" s="31">
        <v>11800</v>
      </c>
      <c r="L7" s="9" t="str">
        <f>IF(ISNUMBER(M7),IF(M7&gt;K7,"NEVYHOVUJE","OK")," ")</f>
        <v>OK</v>
      </c>
      <c r="M7" s="76">
        <v>10790</v>
      </c>
      <c r="N7" s="3">
        <f t="shared" si="0"/>
        <v>10790</v>
      </c>
      <c r="AN7" s="25" t="s">
        <v>7</v>
      </c>
    </row>
    <row r="8" spans="1:40" ht="45">
      <c r="A8" s="26"/>
      <c r="B8" s="27">
        <v>3</v>
      </c>
      <c r="C8" s="28" t="s">
        <v>16</v>
      </c>
      <c r="D8" s="29">
        <v>2</v>
      </c>
      <c r="E8" s="30" t="s">
        <v>12</v>
      </c>
      <c r="F8" s="28" t="s">
        <v>17</v>
      </c>
      <c r="G8" s="94"/>
      <c r="H8" s="94"/>
      <c r="I8" s="111"/>
      <c r="J8" s="108"/>
      <c r="K8" s="31">
        <v>3100</v>
      </c>
      <c r="L8" s="9" t="str">
        <f>IF(ISNUMBER(M8),IF(M8&gt;K8,"NEVYHOVUJE","OK")," ")</f>
        <v>OK</v>
      </c>
      <c r="M8" s="76">
        <v>2191</v>
      </c>
      <c r="N8" s="3">
        <f t="shared" si="0"/>
        <v>4382</v>
      </c>
      <c r="AN8" s="25" t="s">
        <v>8</v>
      </c>
    </row>
    <row r="9" spans="1:40" ht="45">
      <c r="A9" s="26"/>
      <c r="B9" s="27">
        <v>4</v>
      </c>
      <c r="C9" s="28" t="s">
        <v>18</v>
      </c>
      <c r="D9" s="29">
        <v>2</v>
      </c>
      <c r="E9" s="30" t="s">
        <v>12</v>
      </c>
      <c r="F9" s="28" t="s">
        <v>19</v>
      </c>
      <c r="G9" s="94"/>
      <c r="H9" s="94"/>
      <c r="I9" s="111"/>
      <c r="J9" s="108"/>
      <c r="K9" s="31">
        <v>3700</v>
      </c>
      <c r="L9" s="9" t="str">
        <f aca="true" t="shared" si="1" ref="L9:L45">IF(ISNUMBER(M9),IF(M9&gt;K9,"NEVYHOVUJE","OK")," ")</f>
        <v>OK</v>
      </c>
      <c r="M9" s="76">
        <v>3221</v>
      </c>
      <c r="N9" s="3">
        <f t="shared" si="0"/>
        <v>6442</v>
      </c>
      <c r="AN9" s="25" t="s">
        <v>9</v>
      </c>
    </row>
    <row r="10" spans="1:40" ht="45">
      <c r="A10" s="26"/>
      <c r="B10" s="27">
        <v>5</v>
      </c>
      <c r="C10" s="28" t="s">
        <v>20</v>
      </c>
      <c r="D10" s="29">
        <v>2</v>
      </c>
      <c r="E10" s="30" t="s">
        <v>12</v>
      </c>
      <c r="F10" s="28" t="s">
        <v>21</v>
      </c>
      <c r="G10" s="94"/>
      <c r="H10" s="94"/>
      <c r="I10" s="111"/>
      <c r="J10" s="108"/>
      <c r="K10" s="31">
        <v>3700</v>
      </c>
      <c r="L10" s="9" t="str">
        <f t="shared" si="1"/>
        <v>OK</v>
      </c>
      <c r="M10" s="76">
        <v>3221</v>
      </c>
      <c r="N10" s="3">
        <f t="shared" si="0"/>
        <v>6442</v>
      </c>
      <c r="AN10" s="25" t="s">
        <v>10</v>
      </c>
    </row>
    <row r="11" spans="1:40" ht="45">
      <c r="A11" s="26"/>
      <c r="B11" s="27">
        <v>6</v>
      </c>
      <c r="C11" s="28" t="s">
        <v>22</v>
      </c>
      <c r="D11" s="29">
        <v>2</v>
      </c>
      <c r="E11" s="30" t="s">
        <v>12</v>
      </c>
      <c r="F11" s="28" t="s">
        <v>23</v>
      </c>
      <c r="G11" s="94"/>
      <c r="H11" s="94"/>
      <c r="I11" s="111"/>
      <c r="J11" s="108"/>
      <c r="K11" s="31">
        <v>3700</v>
      </c>
      <c r="L11" s="9" t="str">
        <f t="shared" si="1"/>
        <v>OK</v>
      </c>
      <c r="M11" s="76">
        <v>3221</v>
      </c>
      <c r="N11" s="3">
        <f t="shared" si="0"/>
        <v>6442</v>
      </c>
      <c r="AN11" s="32"/>
    </row>
    <row r="12" spans="1:40" ht="30.75" thickBot="1">
      <c r="A12" s="33"/>
      <c r="B12" s="34">
        <v>7</v>
      </c>
      <c r="C12" s="35" t="s">
        <v>24</v>
      </c>
      <c r="D12" s="36">
        <v>1</v>
      </c>
      <c r="E12" s="37" t="s">
        <v>12</v>
      </c>
      <c r="F12" s="89" t="s">
        <v>25</v>
      </c>
      <c r="G12" s="95"/>
      <c r="H12" s="95"/>
      <c r="I12" s="112"/>
      <c r="J12" s="109"/>
      <c r="K12" s="38">
        <v>1100</v>
      </c>
      <c r="L12" s="10" t="str">
        <f t="shared" si="1"/>
        <v>OK</v>
      </c>
      <c r="M12" s="77">
        <v>874</v>
      </c>
      <c r="N12" s="4">
        <f t="shared" si="0"/>
        <v>874</v>
      </c>
      <c r="AN12" s="32"/>
    </row>
    <row r="13" spans="1:40" ht="30.75" thickTop="1">
      <c r="A13" s="19"/>
      <c r="B13" s="20">
        <v>8</v>
      </c>
      <c r="C13" s="21" t="s">
        <v>26</v>
      </c>
      <c r="D13" s="22">
        <v>1</v>
      </c>
      <c r="E13" s="23" t="s">
        <v>12</v>
      </c>
      <c r="F13" s="84" t="s">
        <v>27</v>
      </c>
      <c r="G13" s="99" t="s">
        <v>83</v>
      </c>
      <c r="H13" s="96"/>
      <c r="I13" s="110" t="s">
        <v>86</v>
      </c>
      <c r="J13" s="107" t="s">
        <v>41</v>
      </c>
      <c r="K13" s="24">
        <v>1235</v>
      </c>
      <c r="L13" s="9" t="str">
        <f t="shared" si="1"/>
        <v>OK</v>
      </c>
      <c r="M13" s="76">
        <v>1165</v>
      </c>
      <c r="N13" s="3">
        <f t="shared" si="0"/>
        <v>1165</v>
      </c>
      <c r="AN13" s="32"/>
    </row>
    <row r="14" spans="1:40" ht="30">
      <c r="A14" s="39"/>
      <c r="B14" s="27">
        <v>9</v>
      </c>
      <c r="C14" s="28" t="s">
        <v>28</v>
      </c>
      <c r="D14" s="29">
        <v>1</v>
      </c>
      <c r="E14" s="30" t="s">
        <v>12</v>
      </c>
      <c r="F14" s="85" t="s">
        <v>29</v>
      </c>
      <c r="G14" s="94"/>
      <c r="H14" s="97"/>
      <c r="I14" s="111"/>
      <c r="J14" s="108"/>
      <c r="K14" s="31">
        <v>1670</v>
      </c>
      <c r="L14" s="9" t="str">
        <f t="shared" si="1"/>
        <v>OK</v>
      </c>
      <c r="M14" s="76">
        <v>1571</v>
      </c>
      <c r="N14" s="3">
        <f t="shared" si="0"/>
        <v>1571</v>
      </c>
      <c r="AN14" s="32"/>
    </row>
    <row r="15" spans="1:40" ht="45">
      <c r="A15" s="39"/>
      <c r="B15" s="27">
        <v>10</v>
      </c>
      <c r="C15" s="28" t="s">
        <v>30</v>
      </c>
      <c r="D15" s="29">
        <v>1</v>
      </c>
      <c r="E15" s="30" t="s">
        <v>12</v>
      </c>
      <c r="F15" s="28" t="s">
        <v>31</v>
      </c>
      <c r="G15" s="94"/>
      <c r="H15" s="97"/>
      <c r="I15" s="111"/>
      <c r="J15" s="108"/>
      <c r="K15" s="31">
        <v>1670</v>
      </c>
      <c r="L15" s="9" t="str">
        <f t="shared" si="1"/>
        <v>OK</v>
      </c>
      <c r="M15" s="76">
        <v>1571</v>
      </c>
      <c r="N15" s="3">
        <f t="shared" si="0"/>
        <v>1571</v>
      </c>
      <c r="AN15" s="32"/>
    </row>
    <row r="16" spans="1:40" ht="30.75" thickBot="1">
      <c r="A16" s="40"/>
      <c r="B16" s="41">
        <v>11</v>
      </c>
      <c r="C16" s="42" t="s">
        <v>32</v>
      </c>
      <c r="D16" s="43">
        <v>1</v>
      </c>
      <c r="E16" s="44" t="s">
        <v>12</v>
      </c>
      <c r="F16" s="42" t="s">
        <v>33</v>
      </c>
      <c r="G16" s="95"/>
      <c r="H16" s="98"/>
      <c r="I16" s="112"/>
      <c r="J16" s="109"/>
      <c r="K16" s="38">
        <v>1670</v>
      </c>
      <c r="L16" s="10" t="str">
        <f t="shared" si="1"/>
        <v>OK</v>
      </c>
      <c r="M16" s="77">
        <v>1571</v>
      </c>
      <c r="N16" s="4">
        <f t="shared" si="0"/>
        <v>1571</v>
      </c>
      <c r="AN16" s="32"/>
    </row>
    <row r="17" spans="1:40" ht="45.75" thickTop="1">
      <c r="A17" s="19"/>
      <c r="B17" s="45">
        <v>12</v>
      </c>
      <c r="C17" s="46" t="s">
        <v>56</v>
      </c>
      <c r="D17" s="47">
        <v>2</v>
      </c>
      <c r="E17" s="48" t="s">
        <v>12</v>
      </c>
      <c r="F17" s="46" t="s">
        <v>35</v>
      </c>
      <c r="G17" s="99" t="s">
        <v>83</v>
      </c>
      <c r="H17" s="96"/>
      <c r="I17" s="110" t="s">
        <v>87</v>
      </c>
      <c r="J17" s="107" t="s">
        <v>41</v>
      </c>
      <c r="K17" s="24">
        <v>3980</v>
      </c>
      <c r="L17" s="9" t="str">
        <f t="shared" si="1"/>
        <v>OK</v>
      </c>
      <c r="M17" s="76">
        <v>3221</v>
      </c>
      <c r="N17" s="3">
        <f t="shared" si="0"/>
        <v>6442</v>
      </c>
      <c r="AN17" s="32"/>
    </row>
    <row r="18" spans="1:40" ht="45">
      <c r="A18" s="39"/>
      <c r="B18" s="27">
        <v>13</v>
      </c>
      <c r="C18" s="28" t="s">
        <v>57</v>
      </c>
      <c r="D18" s="29">
        <v>2</v>
      </c>
      <c r="E18" s="30" t="s">
        <v>12</v>
      </c>
      <c r="F18" s="28" t="s">
        <v>36</v>
      </c>
      <c r="G18" s="94"/>
      <c r="H18" s="97"/>
      <c r="I18" s="111"/>
      <c r="J18" s="108"/>
      <c r="K18" s="31">
        <v>3980</v>
      </c>
      <c r="L18" s="9" t="str">
        <f t="shared" si="1"/>
        <v>OK</v>
      </c>
      <c r="M18" s="76">
        <v>3221</v>
      </c>
      <c r="N18" s="3">
        <f t="shared" si="0"/>
        <v>6442</v>
      </c>
      <c r="AN18" s="32"/>
    </row>
    <row r="19" spans="1:40" ht="45">
      <c r="A19" s="39"/>
      <c r="B19" s="27">
        <v>14</v>
      </c>
      <c r="C19" s="28" t="s">
        <v>55</v>
      </c>
      <c r="D19" s="29">
        <v>2</v>
      </c>
      <c r="E19" s="30" t="s">
        <v>12</v>
      </c>
      <c r="F19" s="28" t="s">
        <v>34</v>
      </c>
      <c r="G19" s="94"/>
      <c r="H19" s="97"/>
      <c r="I19" s="111"/>
      <c r="J19" s="108"/>
      <c r="K19" s="31">
        <v>3980</v>
      </c>
      <c r="L19" s="9" t="str">
        <f t="shared" si="1"/>
        <v>OK</v>
      </c>
      <c r="M19" s="76">
        <v>3139</v>
      </c>
      <c r="N19" s="3">
        <f t="shared" si="0"/>
        <v>6278</v>
      </c>
      <c r="AN19" s="32"/>
    </row>
    <row r="20" spans="1:40" ht="45">
      <c r="A20" s="39"/>
      <c r="B20" s="27">
        <v>15</v>
      </c>
      <c r="C20" s="28" t="s">
        <v>58</v>
      </c>
      <c r="D20" s="29">
        <v>2</v>
      </c>
      <c r="E20" s="30" t="s">
        <v>12</v>
      </c>
      <c r="F20" s="28" t="s">
        <v>37</v>
      </c>
      <c r="G20" s="94"/>
      <c r="H20" s="97"/>
      <c r="I20" s="111"/>
      <c r="J20" s="108"/>
      <c r="K20" s="31">
        <v>2800</v>
      </c>
      <c r="L20" s="9" t="str">
        <f t="shared" si="1"/>
        <v>OK</v>
      </c>
      <c r="M20" s="76">
        <v>2191</v>
      </c>
      <c r="N20" s="3">
        <f t="shared" si="0"/>
        <v>4382</v>
      </c>
      <c r="AN20" s="32"/>
    </row>
    <row r="21" spans="1:40" ht="45.75" thickBot="1">
      <c r="A21" s="40"/>
      <c r="B21" s="34">
        <v>16</v>
      </c>
      <c r="C21" s="35" t="s">
        <v>39</v>
      </c>
      <c r="D21" s="36">
        <v>2</v>
      </c>
      <c r="E21" s="37" t="s">
        <v>12</v>
      </c>
      <c r="F21" s="35" t="s">
        <v>38</v>
      </c>
      <c r="G21" s="95"/>
      <c r="H21" s="98"/>
      <c r="I21" s="112"/>
      <c r="J21" s="109"/>
      <c r="K21" s="38">
        <v>3980</v>
      </c>
      <c r="L21" s="10" t="str">
        <f t="shared" si="1"/>
        <v>OK</v>
      </c>
      <c r="M21" s="77">
        <v>3221</v>
      </c>
      <c r="N21" s="4">
        <f t="shared" si="0"/>
        <v>6442</v>
      </c>
      <c r="AN21" s="32"/>
    </row>
    <row r="22" spans="1:40" ht="46.5" thickBot="1" thickTop="1">
      <c r="A22" s="49"/>
      <c r="B22" s="50">
        <v>17</v>
      </c>
      <c r="C22" s="51" t="s">
        <v>42</v>
      </c>
      <c r="D22" s="52">
        <v>3</v>
      </c>
      <c r="E22" s="80" t="s">
        <v>12</v>
      </c>
      <c r="F22" s="86" t="s">
        <v>43</v>
      </c>
      <c r="G22" s="53" t="s">
        <v>83</v>
      </c>
      <c r="H22" s="54"/>
      <c r="I22" s="79" t="s">
        <v>40</v>
      </c>
      <c r="J22" s="78" t="s">
        <v>41</v>
      </c>
      <c r="K22" s="38">
        <v>1000</v>
      </c>
      <c r="L22" s="10" t="str">
        <f t="shared" si="1"/>
        <v>OK</v>
      </c>
      <c r="M22" s="77">
        <v>960</v>
      </c>
      <c r="N22" s="4">
        <f t="shared" si="0"/>
        <v>2880</v>
      </c>
      <c r="AN22" s="55"/>
    </row>
    <row r="23" spans="1:40" ht="30.75" thickTop="1">
      <c r="A23" s="19"/>
      <c r="B23" s="45">
        <v>18</v>
      </c>
      <c r="C23" s="46" t="s">
        <v>26</v>
      </c>
      <c r="D23" s="47">
        <v>2</v>
      </c>
      <c r="E23" s="48" t="s">
        <v>12</v>
      </c>
      <c r="F23" s="87" t="s">
        <v>27</v>
      </c>
      <c r="G23" s="99" t="s">
        <v>83</v>
      </c>
      <c r="H23" s="96"/>
      <c r="I23" s="110" t="s">
        <v>88</v>
      </c>
      <c r="J23" s="107" t="s">
        <v>41</v>
      </c>
      <c r="K23" s="24">
        <v>1235</v>
      </c>
      <c r="L23" s="9" t="str">
        <f t="shared" si="1"/>
        <v>OK</v>
      </c>
      <c r="M23" s="76">
        <v>1165</v>
      </c>
      <c r="N23" s="3">
        <f t="shared" si="0"/>
        <v>2330</v>
      </c>
      <c r="AN23" s="56"/>
    </row>
    <row r="24" spans="1:40" ht="30">
      <c r="A24" s="39"/>
      <c r="B24" s="27">
        <v>19</v>
      </c>
      <c r="C24" s="28" t="s">
        <v>28</v>
      </c>
      <c r="D24" s="29">
        <v>1</v>
      </c>
      <c r="E24" s="30" t="s">
        <v>12</v>
      </c>
      <c r="F24" s="85" t="s">
        <v>29</v>
      </c>
      <c r="G24" s="94"/>
      <c r="H24" s="97"/>
      <c r="I24" s="111"/>
      <c r="J24" s="108"/>
      <c r="K24" s="31">
        <v>1670</v>
      </c>
      <c r="L24" s="9" t="str">
        <f t="shared" si="1"/>
        <v>OK</v>
      </c>
      <c r="M24" s="76">
        <v>1571</v>
      </c>
      <c r="N24" s="3">
        <f t="shared" si="0"/>
        <v>1571</v>
      </c>
      <c r="AN24" s="56"/>
    </row>
    <row r="25" spans="1:40" ht="45">
      <c r="A25" s="39"/>
      <c r="B25" s="27">
        <v>20</v>
      </c>
      <c r="C25" s="28" t="s">
        <v>30</v>
      </c>
      <c r="D25" s="29">
        <v>1</v>
      </c>
      <c r="E25" s="30" t="s">
        <v>12</v>
      </c>
      <c r="F25" s="28" t="s">
        <v>31</v>
      </c>
      <c r="G25" s="94"/>
      <c r="H25" s="97"/>
      <c r="I25" s="111"/>
      <c r="J25" s="108"/>
      <c r="K25" s="31">
        <v>1670</v>
      </c>
      <c r="L25" s="9" t="str">
        <f t="shared" si="1"/>
        <v>OK</v>
      </c>
      <c r="M25" s="76">
        <v>1571</v>
      </c>
      <c r="N25" s="3">
        <f t="shared" si="0"/>
        <v>1571</v>
      </c>
      <c r="AN25" s="57"/>
    </row>
    <row r="26" spans="1:40" ht="30.75" thickBot="1">
      <c r="A26" s="40"/>
      <c r="B26" s="34">
        <v>21</v>
      </c>
      <c r="C26" s="35" t="s">
        <v>32</v>
      </c>
      <c r="D26" s="36">
        <v>1</v>
      </c>
      <c r="E26" s="37" t="s">
        <v>12</v>
      </c>
      <c r="F26" s="35" t="s">
        <v>33</v>
      </c>
      <c r="G26" s="95"/>
      <c r="H26" s="98"/>
      <c r="I26" s="112"/>
      <c r="J26" s="109"/>
      <c r="K26" s="38">
        <v>1670</v>
      </c>
      <c r="L26" s="10" t="str">
        <f t="shared" si="1"/>
        <v>OK</v>
      </c>
      <c r="M26" s="77">
        <v>1571</v>
      </c>
      <c r="N26" s="4">
        <f t="shared" si="0"/>
        <v>1571</v>
      </c>
      <c r="AN26" s="56"/>
    </row>
    <row r="27" spans="1:40" ht="31.5" thickBot="1" thickTop="1">
      <c r="A27" s="49"/>
      <c r="B27" s="50">
        <v>22</v>
      </c>
      <c r="C27" s="51" t="s">
        <v>44</v>
      </c>
      <c r="D27" s="52">
        <v>1</v>
      </c>
      <c r="E27" s="80" t="s">
        <v>12</v>
      </c>
      <c r="F27" s="86" t="s">
        <v>54</v>
      </c>
      <c r="G27" s="53" t="s">
        <v>83</v>
      </c>
      <c r="H27" s="54"/>
      <c r="I27" s="79" t="s">
        <v>89</v>
      </c>
      <c r="J27" s="78" t="s">
        <v>45</v>
      </c>
      <c r="K27" s="38">
        <v>2400</v>
      </c>
      <c r="L27" s="10" t="str">
        <f t="shared" si="1"/>
        <v>OK</v>
      </c>
      <c r="M27" s="77">
        <v>2191</v>
      </c>
      <c r="N27" s="4">
        <f t="shared" si="0"/>
        <v>2191</v>
      </c>
      <c r="AN27" s="57"/>
    </row>
    <row r="28" spans="1:40" ht="45.75" thickTop="1">
      <c r="A28" s="19"/>
      <c r="B28" s="45">
        <v>23</v>
      </c>
      <c r="C28" s="46" t="s">
        <v>46</v>
      </c>
      <c r="D28" s="47">
        <v>1</v>
      </c>
      <c r="E28" s="48" t="s">
        <v>12</v>
      </c>
      <c r="F28" s="46" t="s">
        <v>49</v>
      </c>
      <c r="G28" s="99" t="s">
        <v>83</v>
      </c>
      <c r="H28" s="96"/>
      <c r="I28" s="110" t="s">
        <v>90</v>
      </c>
      <c r="J28" s="107" t="s">
        <v>48</v>
      </c>
      <c r="K28" s="24">
        <v>2500</v>
      </c>
      <c r="L28" s="9" t="str">
        <f t="shared" si="1"/>
        <v>OK</v>
      </c>
      <c r="M28" s="76">
        <v>1695</v>
      </c>
      <c r="N28" s="3">
        <f t="shared" si="0"/>
        <v>1695</v>
      </c>
      <c r="AN28" s="57"/>
    </row>
    <row r="29" spans="1:40" ht="45">
      <c r="A29" s="39"/>
      <c r="B29" s="27">
        <v>24</v>
      </c>
      <c r="C29" s="28" t="s">
        <v>47</v>
      </c>
      <c r="D29" s="29">
        <v>1</v>
      </c>
      <c r="E29" s="30" t="s">
        <v>12</v>
      </c>
      <c r="F29" s="85" t="s">
        <v>50</v>
      </c>
      <c r="G29" s="94"/>
      <c r="H29" s="97"/>
      <c r="I29" s="111"/>
      <c r="J29" s="108"/>
      <c r="K29" s="31">
        <v>1250</v>
      </c>
      <c r="L29" s="9" t="str">
        <f t="shared" si="1"/>
        <v>OK</v>
      </c>
      <c r="M29" s="76">
        <v>1220</v>
      </c>
      <c r="N29" s="3">
        <f t="shared" si="0"/>
        <v>1220</v>
      </c>
      <c r="AN29" s="57"/>
    </row>
    <row r="30" spans="1:40" ht="45">
      <c r="A30" s="39"/>
      <c r="B30" s="27">
        <v>25</v>
      </c>
      <c r="C30" s="28" t="s">
        <v>47</v>
      </c>
      <c r="D30" s="29">
        <v>1</v>
      </c>
      <c r="E30" s="30" t="s">
        <v>12</v>
      </c>
      <c r="F30" s="85" t="s">
        <v>51</v>
      </c>
      <c r="G30" s="94"/>
      <c r="H30" s="97"/>
      <c r="I30" s="111"/>
      <c r="J30" s="108"/>
      <c r="K30" s="31">
        <v>1480</v>
      </c>
      <c r="L30" s="9" t="str">
        <f t="shared" si="1"/>
        <v>OK</v>
      </c>
      <c r="M30" s="76">
        <v>1443</v>
      </c>
      <c r="N30" s="3">
        <f t="shared" si="0"/>
        <v>1443</v>
      </c>
      <c r="AN30" s="57"/>
    </row>
    <row r="31" spans="1:40" ht="60">
      <c r="A31" s="39"/>
      <c r="B31" s="27">
        <v>26</v>
      </c>
      <c r="C31" s="28" t="s">
        <v>47</v>
      </c>
      <c r="D31" s="29">
        <v>1</v>
      </c>
      <c r="E31" s="30" t="s">
        <v>12</v>
      </c>
      <c r="F31" s="28" t="s">
        <v>52</v>
      </c>
      <c r="G31" s="94"/>
      <c r="H31" s="97"/>
      <c r="I31" s="111"/>
      <c r="J31" s="108"/>
      <c r="K31" s="31">
        <v>1480</v>
      </c>
      <c r="L31" s="9" t="str">
        <f t="shared" si="1"/>
        <v>OK</v>
      </c>
      <c r="M31" s="76">
        <v>1443</v>
      </c>
      <c r="N31" s="3">
        <f t="shared" si="0"/>
        <v>1443</v>
      </c>
      <c r="AN31" s="57"/>
    </row>
    <row r="32" spans="1:40" ht="45.75" thickBot="1">
      <c r="A32" s="40"/>
      <c r="B32" s="34">
        <v>27</v>
      </c>
      <c r="C32" s="35" t="s">
        <v>47</v>
      </c>
      <c r="D32" s="36">
        <v>1</v>
      </c>
      <c r="E32" s="37" t="s">
        <v>12</v>
      </c>
      <c r="F32" s="35" t="s">
        <v>53</v>
      </c>
      <c r="G32" s="95"/>
      <c r="H32" s="98"/>
      <c r="I32" s="112"/>
      <c r="J32" s="109"/>
      <c r="K32" s="38">
        <v>1480</v>
      </c>
      <c r="L32" s="10" t="str">
        <f t="shared" si="1"/>
        <v>OK</v>
      </c>
      <c r="M32" s="77">
        <v>1443</v>
      </c>
      <c r="N32" s="4">
        <f t="shared" si="0"/>
        <v>1443</v>
      </c>
      <c r="AN32" s="57"/>
    </row>
    <row r="33" spans="1:40" ht="45.75" thickTop="1">
      <c r="A33" s="19"/>
      <c r="B33" s="20">
        <v>28</v>
      </c>
      <c r="C33" s="21" t="s">
        <v>59</v>
      </c>
      <c r="D33" s="22">
        <v>2</v>
      </c>
      <c r="E33" s="23" t="s">
        <v>12</v>
      </c>
      <c r="F33" s="21" t="s">
        <v>37</v>
      </c>
      <c r="G33" s="99" t="s">
        <v>83</v>
      </c>
      <c r="H33" s="96"/>
      <c r="I33" s="110" t="s">
        <v>91</v>
      </c>
      <c r="J33" s="107" t="s">
        <v>48</v>
      </c>
      <c r="K33" s="24">
        <v>2800</v>
      </c>
      <c r="L33" s="9" t="str">
        <f t="shared" si="1"/>
        <v>OK</v>
      </c>
      <c r="M33" s="76">
        <v>2191</v>
      </c>
      <c r="N33" s="3">
        <f t="shared" si="0"/>
        <v>4382</v>
      </c>
      <c r="AN33" s="57"/>
    </row>
    <row r="34" spans="1:40" ht="45">
      <c r="A34" s="39"/>
      <c r="B34" s="27">
        <v>29</v>
      </c>
      <c r="C34" s="28" t="s">
        <v>60</v>
      </c>
      <c r="D34" s="29">
        <v>1</v>
      </c>
      <c r="E34" s="30" t="s">
        <v>12</v>
      </c>
      <c r="F34" s="28" t="s">
        <v>38</v>
      </c>
      <c r="G34" s="94"/>
      <c r="H34" s="97"/>
      <c r="I34" s="111"/>
      <c r="J34" s="108"/>
      <c r="K34" s="31">
        <v>3980</v>
      </c>
      <c r="L34" s="9" t="str">
        <f t="shared" si="1"/>
        <v>OK</v>
      </c>
      <c r="M34" s="76">
        <v>3221</v>
      </c>
      <c r="N34" s="3">
        <f t="shared" si="0"/>
        <v>3221</v>
      </c>
      <c r="AN34" s="56"/>
    </row>
    <row r="35" spans="1:40" ht="45">
      <c r="A35" s="39"/>
      <c r="B35" s="27">
        <v>30</v>
      </c>
      <c r="C35" s="28" t="s">
        <v>61</v>
      </c>
      <c r="D35" s="29">
        <v>1</v>
      </c>
      <c r="E35" s="30" t="s">
        <v>12</v>
      </c>
      <c r="F35" s="28" t="s">
        <v>35</v>
      </c>
      <c r="G35" s="94"/>
      <c r="H35" s="97"/>
      <c r="I35" s="111"/>
      <c r="J35" s="108"/>
      <c r="K35" s="31">
        <v>3980</v>
      </c>
      <c r="L35" s="9" t="str">
        <f t="shared" si="1"/>
        <v>OK</v>
      </c>
      <c r="M35" s="76">
        <v>3221</v>
      </c>
      <c r="N35" s="3">
        <f t="shared" si="0"/>
        <v>3221</v>
      </c>
      <c r="AN35" s="56"/>
    </row>
    <row r="36" spans="1:40" ht="45.75" thickBot="1">
      <c r="A36" s="40"/>
      <c r="B36" s="41">
        <v>31</v>
      </c>
      <c r="C36" s="42" t="s">
        <v>62</v>
      </c>
      <c r="D36" s="43">
        <v>1</v>
      </c>
      <c r="E36" s="44" t="s">
        <v>12</v>
      </c>
      <c r="F36" s="42" t="s">
        <v>36</v>
      </c>
      <c r="G36" s="95"/>
      <c r="H36" s="98"/>
      <c r="I36" s="112"/>
      <c r="J36" s="109"/>
      <c r="K36" s="38">
        <v>3980</v>
      </c>
      <c r="L36" s="10" t="str">
        <f t="shared" si="1"/>
        <v>OK</v>
      </c>
      <c r="M36" s="77">
        <v>3221</v>
      </c>
      <c r="N36" s="4">
        <f t="shared" si="0"/>
        <v>3221</v>
      </c>
      <c r="AN36" s="56"/>
    </row>
    <row r="37" spans="1:40" ht="31.5" thickBot="1" thickTop="1">
      <c r="A37" s="49"/>
      <c r="B37" s="58">
        <v>32</v>
      </c>
      <c r="C37" s="59" t="s">
        <v>64</v>
      </c>
      <c r="D37" s="60">
        <v>1</v>
      </c>
      <c r="E37" s="60" t="s">
        <v>12</v>
      </c>
      <c r="F37" s="88" t="s">
        <v>63</v>
      </c>
      <c r="G37" s="60" t="s">
        <v>83</v>
      </c>
      <c r="H37" s="61"/>
      <c r="I37" s="62" t="s">
        <v>92</v>
      </c>
      <c r="J37" s="63" t="s">
        <v>48</v>
      </c>
      <c r="K37" s="38">
        <v>2500</v>
      </c>
      <c r="L37" s="10" t="str">
        <f t="shared" si="1"/>
        <v>OK</v>
      </c>
      <c r="M37" s="77">
        <v>1938</v>
      </c>
      <c r="N37" s="4">
        <f t="shared" si="0"/>
        <v>1938</v>
      </c>
      <c r="AN37" s="56"/>
    </row>
    <row r="38" spans="1:40" ht="61.5" thickBot="1" thickTop="1">
      <c r="A38" s="49"/>
      <c r="B38" s="50">
        <v>33</v>
      </c>
      <c r="C38" s="86" t="s">
        <v>65</v>
      </c>
      <c r="D38" s="52">
        <v>1</v>
      </c>
      <c r="E38" s="80" t="s">
        <v>66</v>
      </c>
      <c r="F38" s="86" t="s">
        <v>67</v>
      </c>
      <c r="G38" s="80" t="s">
        <v>83</v>
      </c>
      <c r="H38" s="61"/>
      <c r="I38" s="79" t="s">
        <v>93</v>
      </c>
      <c r="J38" s="78" t="s">
        <v>68</v>
      </c>
      <c r="K38" s="38">
        <v>14500</v>
      </c>
      <c r="L38" s="10" t="str">
        <f t="shared" si="1"/>
        <v>OK</v>
      </c>
      <c r="M38" s="77">
        <v>11500</v>
      </c>
      <c r="N38" s="4">
        <f t="shared" si="0"/>
        <v>11500</v>
      </c>
      <c r="AN38" s="56"/>
    </row>
    <row r="39" spans="1:40" ht="75.75" thickTop="1">
      <c r="A39" s="19"/>
      <c r="B39" s="45">
        <v>34</v>
      </c>
      <c r="C39" s="46" t="s">
        <v>69</v>
      </c>
      <c r="D39" s="64">
        <v>3</v>
      </c>
      <c r="E39" s="48" t="s">
        <v>12</v>
      </c>
      <c r="F39" s="87" t="s">
        <v>71</v>
      </c>
      <c r="G39" s="113" t="s">
        <v>83</v>
      </c>
      <c r="H39" s="99" t="s">
        <v>104</v>
      </c>
      <c r="I39" s="110" t="s">
        <v>94</v>
      </c>
      <c r="J39" s="110" t="s">
        <v>73</v>
      </c>
      <c r="K39" s="24">
        <v>2288</v>
      </c>
      <c r="L39" s="9" t="str">
        <f t="shared" si="1"/>
        <v>OK</v>
      </c>
      <c r="M39" s="76">
        <v>2280</v>
      </c>
      <c r="N39" s="3">
        <f t="shared" si="0"/>
        <v>6840</v>
      </c>
      <c r="AN39" s="56"/>
    </row>
    <row r="40" spans="1:40" ht="60.75" thickBot="1">
      <c r="A40" s="40"/>
      <c r="B40" s="34">
        <v>35</v>
      </c>
      <c r="C40" s="35" t="s">
        <v>70</v>
      </c>
      <c r="D40" s="65">
        <v>1</v>
      </c>
      <c r="E40" s="37" t="s">
        <v>12</v>
      </c>
      <c r="F40" s="89" t="s">
        <v>72</v>
      </c>
      <c r="G40" s="114"/>
      <c r="H40" s="95"/>
      <c r="I40" s="112"/>
      <c r="J40" s="112"/>
      <c r="K40" s="38">
        <v>1414</v>
      </c>
      <c r="L40" s="10" t="str">
        <f t="shared" si="1"/>
        <v>OK</v>
      </c>
      <c r="M40" s="77">
        <v>1331</v>
      </c>
      <c r="N40" s="4">
        <f t="shared" si="0"/>
        <v>1331</v>
      </c>
      <c r="AN40" s="57"/>
    </row>
    <row r="41" spans="1:40" ht="42" customHeight="1" thickTop="1">
      <c r="A41" s="19"/>
      <c r="B41" s="20">
        <v>36</v>
      </c>
      <c r="C41" s="21" t="s">
        <v>79</v>
      </c>
      <c r="D41" s="66">
        <v>3</v>
      </c>
      <c r="E41" s="23" t="s">
        <v>12</v>
      </c>
      <c r="F41" s="90" t="s">
        <v>74</v>
      </c>
      <c r="G41" s="110" t="s">
        <v>83</v>
      </c>
      <c r="H41" s="104"/>
      <c r="I41" s="110" t="s">
        <v>95</v>
      </c>
      <c r="J41" s="110" t="s">
        <v>68</v>
      </c>
      <c r="K41" s="24">
        <v>2200</v>
      </c>
      <c r="L41" s="9" t="str">
        <f t="shared" si="1"/>
        <v>OK</v>
      </c>
      <c r="M41" s="76">
        <v>1938</v>
      </c>
      <c r="N41" s="3">
        <f t="shared" si="0"/>
        <v>5814</v>
      </c>
      <c r="AN41" s="57"/>
    </row>
    <row r="42" spans="1:40" ht="45">
      <c r="A42" s="39"/>
      <c r="B42" s="27">
        <v>37</v>
      </c>
      <c r="C42" s="67" t="s">
        <v>70</v>
      </c>
      <c r="D42" s="68">
        <v>1</v>
      </c>
      <c r="E42" s="30" t="s">
        <v>12</v>
      </c>
      <c r="F42" s="85" t="s">
        <v>75</v>
      </c>
      <c r="G42" s="111"/>
      <c r="H42" s="105"/>
      <c r="I42" s="111"/>
      <c r="J42" s="111"/>
      <c r="K42" s="31">
        <v>1600</v>
      </c>
      <c r="L42" s="9" t="str">
        <f t="shared" si="1"/>
        <v>OK</v>
      </c>
      <c r="M42" s="76">
        <v>1331</v>
      </c>
      <c r="N42" s="3">
        <f t="shared" si="0"/>
        <v>1331</v>
      </c>
      <c r="AN42" s="57"/>
    </row>
    <row r="43" spans="1:40" ht="45">
      <c r="A43" s="39"/>
      <c r="B43" s="27">
        <v>38</v>
      </c>
      <c r="C43" s="28" t="s">
        <v>80</v>
      </c>
      <c r="D43" s="68">
        <v>2</v>
      </c>
      <c r="E43" s="30" t="s">
        <v>12</v>
      </c>
      <c r="F43" s="91" t="s">
        <v>76</v>
      </c>
      <c r="G43" s="111"/>
      <c r="H43" s="105"/>
      <c r="I43" s="111"/>
      <c r="J43" s="111"/>
      <c r="K43" s="31">
        <v>4700</v>
      </c>
      <c r="L43" s="9" t="str">
        <f t="shared" si="1"/>
        <v>OK</v>
      </c>
      <c r="M43" s="76">
        <v>4398</v>
      </c>
      <c r="N43" s="3">
        <f t="shared" si="0"/>
        <v>8796</v>
      </c>
      <c r="AN43" s="57"/>
    </row>
    <row r="44" spans="1:40" ht="45">
      <c r="A44" s="39"/>
      <c r="B44" s="27">
        <v>39</v>
      </c>
      <c r="C44" s="28" t="s">
        <v>81</v>
      </c>
      <c r="D44" s="68">
        <v>1</v>
      </c>
      <c r="E44" s="30" t="s">
        <v>12</v>
      </c>
      <c r="F44" s="91" t="s">
        <v>77</v>
      </c>
      <c r="G44" s="111"/>
      <c r="H44" s="105"/>
      <c r="I44" s="111"/>
      <c r="J44" s="111"/>
      <c r="K44" s="31">
        <v>3400</v>
      </c>
      <c r="L44" s="9" t="str">
        <f t="shared" si="1"/>
        <v>OK</v>
      </c>
      <c r="M44" s="76">
        <v>3088</v>
      </c>
      <c r="N44" s="3">
        <f t="shared" si="0"/>
        <v>3088</v>
      </c>
      <c r="AN44" s="57"/>
    </row>
    <row r="45" spans="1:40" ht="45.75" thickBot="1">
      <c r="A45" s="40"/>
      <c r="B45" s="34">
        <v>40</v>
      </c>
      <c r="C45" s="35" t="s">
        <v>82</v>
      </c>
      <c r="D45" s="65">
        <v>1</v>
      </c>
      <c r="E45" s="37" t="s">
        <v>12</v>
      </c>
      <c r="F45" s="92" t="s">
        <v>78</v>
      </c>
      <c r="G45" s="112"/>
      <c r="H45" s="106"/>
      <c r="I45" s="112"/>
      <c r="J45" s="112"/>
      <c r="K45" s="38">
        <v>3400</v>
      </c>
      <c r="L45" s="10" t="str">
        <f t="shared" si="1"/>
        <v>OK</v>
      </c>
      <c r="M45" s="77">
        <v>3088</v>
      </c>
      <c r="N45" s="3">
        <f t="shared" si="0"/>
        <v>3088</v>
      </c>
      <c r="AN45" s="57"/>
    </row>
    <row r="46" spans="2:40" ht="37.9" customHeight="1" thickBot="1" thickTop="1">
      <c r="B46" s="103" t="s">
        <v>99</v>
      </c>
      <c r="C46" s="101"/>
      <c r="D46" s="101"/>
      <c r="E46" s="101"/>
      <c r="F46" s="101"/>
      <c r="G46" s="101"/>
      <c r="H46" s="101"/>
      <c r="I46" s="101"/>
      <c r="J46" s="101"/>
      <c r="K46" s="100">
        <f>SUM(N6:N45)</f>
        <v>177725</v>
      </c>
      <c r="L46" s="101"/>
      <c r="M46" s="101"/>
      <c r="N46" s="102"/>
      <c r="AN46" s="56"/>
    </row>
    <row r="47" ht="17.25" thickBot="1" thickTop="1">
      <c r="AN47" s="56"/>
    </row>
    <row r="48" spans="2:40" ht="17.45" customHeight="1">
      <c r="B48" s="11" t="s">
        <v>108</v>
      </c>
      <c r="C48" s="69"/>
      <c r="F48" s="70"/>
      <c r="G48" s="71"/>
      <c r="H48" s="71"/>
      <c r="J48" s="115" t="s">
        <v>105</v>
      </c>
      <c r="K48" s="118" t="s">
        <v>106</v>
      </c>
      <c r="L48" s="121" t="s">
        <v>107</v>
      </c>
      <c r="M48" s="124" t="s">
        <v>99</v>
      </c>
      <c r="AN48" s="56"/>
    </row>
    <row r="49" spans="10:40" ht="8.45" customHeight="1">
      <c r="J49" s="116"/>
      <c r="K49" s="119"/>
      <c r="L49" s="122"/>
      <c r="M49" s="125"/>
      <c r="AN49" s="56"/>
    </row>
    <row r="50" spans="2:40" s="72" customFormat="1" ht="18" customHeight="1">
      <c r="B50" s="127" t="s">
        <v>109</v>
      </c>
      <c r="C50" s="127"/>
      <c r="D50" s="127"/>
      <c r="E50" s="127"/>
      <c r="F50" s="127"/>
      <c r="G50" s="127"/>
      <c r="H50" s="127"/>
      <c r="J50" s="116"/>
      <c r="K50" s="119"/>
      <c r="L50" s="122"/>
      <c r="M50" s="125"/>
      <c r="AN50" s="73"/>
    </row>
    <row r="51" spans="2:40" s="72" customFormat="1" ht="18" customHeight="1">
      <c r="B51" s="127"/>
      <c r="C51" s="127"/>
      <c r="D51" s="127"/>
      <c r="E51" s="127"/>
      <c r="F51" s="127"/>
      <c r="G51" s="127"/>
      <c r="H51" s="127"/>
      <c r="J51" s="116"/>
      <c r="K51" s="119"/>
      <c r="L51" s="122"/>
      <c r="M51" s="125"/>
      <c r="AN51" s="73"/>
    </row>
    <row r="52" spans="2:40" s="72" customFormat="1" ht="18" customHeight="1" thickBot="1">
      <c r="B52" s="127"/>
      <c r="C52" s="127"/>
      <c r="D52" s="127"/>
      <c r="E52" s="127"/>
      <c r="F52" s="127"/>
      <c r="G52" s="127"/>
      <c r="H52" s="127"/>
      <c r="J52" s="117"/>
      <c r="K52" s="120"/>
      <c r="L52" s="123"/>
      <c r="M52" s="126"/>
      <c r="AN52" s="73"/>
    </row>
    <row r="53" spans="2:40" s="72" customFormat="1" ht="34.15" customHeight="1" thickBot="1" thickTop="1">
      <c r="B53" s="127"/>
      <c r="C53" s="127"/>
      <c r="D53" s="127"/>
      <c r="E53" s="127"/>
      <c r="F53" s="127"/>
      <c r="G53" s="127"/>
      <c r="H53" s="127"/>
      <c r="J53" s="128">
        <v>205273</v>
      </c>
      <c r="K53" s="129"/>
      <c r="L53" s="13" t="str">
        <f>IF(M53&lt;&gt;0,IF(M53&gt;J53,"NEVYHOVUJE","OK")," ")</f>
        <v>OK</v>
      </c>
      <c r="M53" s="74">
        <f>K46</f>
        <v>177725</v>
      </c>
      <c r="AN53" s="73"/>
    </row>
    <row r="54" spans="2:40" ht="19.9" customHeight="1">
      <c r="B54" s="75"/>
      <c r="C54" s="75"/>
      <c r="D54" s="75"/>
      <c r="E54" s="75"/>
      <c r="F54" s="75"/>
      <c r="G54" s="75"/>
      <c r="H54" s="75"/>
      <c r="AN54" s="56"/>
    </row>
    <row r="55" ht="15.75">
      <c r="AN55" s="56"/>
    </row>
    <row r="56" ht="15.75">
      <c r="AN56" s="56"/>
    </row>
    <row r="57" ht="15.75">
      <c r="AN57" s="56"/>
    </row>
    <row r="58" ht="15.75">
      <c r="AN58" s="56"/>
    </row>
    <row r="59" ht="15.75">
      <c r="AN59" s="56"/>
    </row>
    <row r="60" ht="15.75">
      <c r="AN60" s="56"/>
    </row>
    <row r="61" ht="15.75">
      <c r="AN61" s="56"/>
    </row>
    <row r="62" ht="15.75">
      <c r="AN62" s="56"/>
    </row>
    <row r="63" ht="15.75">
      <c r="AN63" s="56"/>
    </row>
    <row r="64" ht="15.75">
      <c r="AN64" s="56"/>
    </row>
    <row r="65" ht="15.75">
      <c r="AN65" s="56"/>
    </row>
    <row r="66" ht="15.75">
      <c r="AN66" s="56"/>
    </row>
    <row r="67" ht="15.75">
      <c r="AN67" s="56"/>
    </row>
    <row r="68" ht="15.75">
      <c r="AN68" s="56"/>
    </row>
    <row r="69" ht="15.75">
      <c r="AN69" s="56"/>
    </row>
    <row r="70" ht="15.75">
      <c r="AN70" s="56"/>
    </row>
    <row r="71" ht="15.75">
      <c r="AN71" s="56"/>
    </row>
    <row r="72" ht="15.75">
      <c r="AN72" s="56"/>
    </row>
    <row r="73" ht="15.75">
      <c r="AN73" s="56"/>
    </row>
    <row r="74" ht="15.75">
      <c r="AN74" s="56"/>
    </row>
    <row r="75" ht="15.75">
      <c r="AN75" s="56"/>
    </row>
    <row r="76" ht="15.75">
      <c r="AN76" s="56"/>
    </row>
    <row r="77" ht="15.75">
      <c r="AN77" s="56"/>
    </row>
    <row r="78" ht="15.75">
      <c r="AN78" s="56"/>
    </row>
    <row r="79" ht="15.75">
      <c r="AN79" s="56"/>
    </row>
    <row r="80" ht="15.75">
      <c r="AN80" s="56"/>
    </row>
    <row r="81" ht="15.75">
      <c r="AN81" s="56"/>
    </row>
    <row r="82" ht="15.75">
      <c r="AN82" s="56"/>
    </row>
    <row r="83" ht="15.75">
      <c r="AN83" s="56"/>
    </row>
    <row r="84" ht="15.75">
      <c r="AN84" s="56"/>
    </row>
    <row r="85" ht="15.75">
      <c r="AN85" s="56"/>
    </row>
    <row r="86" ht="15.75">
      <c r="AN86" s="56"/>
    </row>
    <row r="87" ht="15.75">
      <c r="AN87" s="56"/>
    </row>
    <row r="88" ht="15.75">
      <c r="AN88" s="56"/>
    </row>
    <row r="89" ht="15.75">
      <c r="AN89" s="56"/>
    </row>
    <row r="90" ht="15.75">
      <c r="AN90" s="56"/>
    </row>
    <row r="91" ht="15.75">
      <c r="AN91" s="56"/>
    </row>
    <row r="92" ht="15.75">
      <c r="AN92" s="56"/>
    </row>
    <row r="93" ht="15.75">
      <c r="AN93" s="56"/>
    </row>
    <row r="94" ht="15.75">
      <c r="AN94" s="56"/>
    </row>
    <row r="95" ht="15.75">
      <c r="AN95" s="56"/>
    </row>
    <row r="96" ht="15.75">
      <c r="AN96" s="56"/>
    </row>
    <row r="97" ht="15.75">
      <c r="AN97" s="56"/>
    </row>
    <row r="98" ht="15.75">
      <c r="AN98" s="56"/>
    </row>
    <row r="99" ht="15.75">
      <c r="AN99" s="56"/>
    </row>
    <row r="100" ht="15.75">
      <c r="AN100" s="56"/>
    </row>
    <row r="101" ht="15.75">
      <c r="AN101" s="56"/>
    </row>
    <row r="102" ht="15.75">
      <c r="AN102" s="56"/>
    </row>
    <row r="103" ht="15.75">
      <c r="AN103" s="56"/>
    </row>
    <row r="104" ht="15.75">
      <c r="AN104" s="56"/>
    </row>
    <row r="105" ht="15.75">
      <c r="AN105" s="56"/>
    </row>
    <row r="106" ht="15.75">
      <c r="AN106" s="56"/>
    </row>
    <row r="107" ht="15.75">
      <c r="AN107" s="56"/>
    </row>
    <row r="108" ht="15.75">
      <c r="AN108" s="56"/>
    </row>
    <row r="109" ht="15.75">
      <c r="AN109" s="56"/>
    </row>
    <row r="110" ht="15.75">
      <c r="AN110" s="56"/>
    </row>
    <row r="111" ht="15.75">
      <c r="AN111" s="56"/>
    </row>
    <row r="112" ht="15.75">
      <c r="AN112" s="56"/>
    </row>
    <row r="113" ht="15.75">
      <c r="AN113" s="56"/>
    </row>
    <row r="114" ht="15.75">
      <c r="AN114" s="56"/>
    </row>
    <row r="115" ht="15.75">
      <c r="AN115" s="56"/>
    </row>
    <row r="116" ht="15.75">
      <c r="AN116" s="56"/>
    </row>
    <row r="117" ht="15.75">
      <c r="AN117" s="56"/>
    </row>
    <row r="118" ht="15.75">
      <c r="AN118" s="56"/>
    </row>
    <row r="119" ht="15.75">
      <c r="AN119" s="56"/>
    </row>
    <row r="120" ht="15.75">
      <c r="AN120" s="56"/>
    </row>
    <row r="121" ht="15.75">
      <c r="AN121" s="56"/>
    </row>
    <row r="122" ht="15.75">
      <c r="AN122" s="56"/>
    </row>
    <row r="123" ht="15.75">
      <c r="AN123" s="56"/>
    </row>
    <row r="124" ht="15.75">
      <c r="AN124" s="56"/>
    </row>
    <row r="125" ht="15.75">
      <c r="AN125" s="56"/>
    </row>
    <row r="126" ht="15.75">
      <c r="AN126" s="56"/>
    </row>
    <row r="127" ht="15.75">
      <c r="AN127" s="56"/>
    </row>
    <row r="128" ht="15.75">
      <c r="AN128" s="56"/>
    </row>
    <row r="129" ht="15.75">
      <c r="AN129" s="56"/>
    </row>
  </sheetData>
  <mergeCells count="40">
    <mergeCell ref="J48:J52"/>
    <mergeCell ref="K48:K52"/>
    <mergeCell ref="L48:L52"/>
    <mergeCell ref="M48:M52"/>
    <mergeCell ref="B50:H53"/>
    <mergeCell ref="J53:K53"/>
    <mergeCell ref="J6:J12"/>
    <mergeCell ref="I6:I12"/>
    <mergeCell ref="G41:G45"/>
    <mergeCell ref="G39:G40"/>
    <mergeCell ref="G33:G36"/>
    <mergeCell ref="G28:G32"/>
    <mergeCell ref="G23:G26"/>
    <mergeCell ref="G17:G21"/>
    <mergeCell ref="J28:J32"/>
    <mergeCell ref="I28:I32"/>
    <mergeCell ref="J23:J26"/>
    <mergeCell ref="I23:I26"/>
    <mergeCell ref="J17:J21"/>
    <mergeCell ref="I17:I21"/>
    <mergeCell ref="J41:J45"/>
    <mergeCell ref="I41:I45"/>
    <mergeCell ref="K46:N46"/>
    <mergeCell ref="B46:J46"/>
    <mergeCell ref="H13:H16"/>
    <mergeCell ref="H23:H26"/>
    <mergeCell ref="H28:H32"/>
    <mergeCell ref="H33:H36"/>
    <mergeCell ref="H41:H45"/>
    <mergeCell ref="J13:J16"/>
    <mergeCell ref="I13:I16"/>
    <mergeCell ref="J39:J40"/>
    <mergeCell ref="I39:I40"/>
    <mergeCell ref="J33:J36"/>
    <mergeCell ref="I33:I36"/>
    <mergeCell ref="H6:H12"/>
    <mergeCell ref="H17:H21"/>
    <mergeCell ref="H39:H40"/>
    <mergeCell ref="G13:G16"/>
    <mergeCell ref="G6:G12"/>
  </mergeCells>
  <conditionalFormatting sqref="L6:L45">
    <cfRule type="cellIs" priority="7" dxfId="1" operator="equal">
      <formula>"NEVYHOVUJE"</formula>
    </cfRule>
    <cfRule type="cellIs" priority="8" dxfId="0" operator="equal">
      <formula>"OK"</formula>
    </cfRule>
  </conditionalFormatting>
  <conditionalFormatting sqref="L53">
    <cfRule type="cellIs" priority="1" dxfId="1" operator="equal">
      <formula>"NEVYHOVUJE"</formula>
    </cfRule>
    <cfRule type="cellIs" priority="2" dxfId="0" operator="equal">
      <formula>"OK"</formula>
    </cfRule>
  </conditionalFormatting>
  <printOptions/>
  <pageMargins left="0.7086614173228347" right="0.7086614173228347" top="0.7874015748031497" bottom="0.7874015748031497" header="0.31496062992125984" footer="0.31496062992125984"/>
  <pageSetup fitToHeight="100" fitToWidth="3" horizontalDpi="600" verticalDpi="600" orientation="landscape" pageOrder="overThenDown" paperSize="9" scale="74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2YREP1f7AxgCDyK8u054JpgseUA=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ZXmwA2xKDatB5CqpaZpKffndVFs=</DigestValue>
    </Reference>
  </SignedInfo>
  <SignatureValue>RerZSX5uonnBJ3/4Vc9FB2S9vZDGufBodx95ZGoUJ9W2xMT7b6YlLdq8SeQ6ei3wM7/+/xZ8I5gx
UGoaxw0aiBdTQ4EawiF2TjowlULSzJT67lKmP46jm0ad2Z7mfEKz1fmvTz+Va6Bvk9nFLpnH9Gag
hepwx8vWgCNCgVjahMV3mSjcwt/0zGWXkOHdN/TJI15of2oiRWVFxGQ36EC+xbPzmiwnARfocfd4
HO0DJu5iuY2Un0RY2dsrKWrKutWZxCLMoXvNa/b3dv+j7WTNQgsu3QtgOPMfz7V2fwp1dZ+9TNXr
+J8Wr4oZDw3uwngXZdiiS0eLQkDQKurnqyfP/Q==</SignatureValue>
  <KeyInfo>
    <X509Data>
      <X509Certificate>MIIGljCCBX6gAwIBAgIDGPdRMA0GCSqGSIb3DQEBCwUAMF8xCzAJBgNVBAYTAkNaMSwwKgYDVQQK
DCPEjGVza8OhIHBvxaF0YSwgcy5wLiBbScSMIDQ3MTE0OTgzXTEiMCAGA1UEAxMZUG9zdFNpZ251
bSBRdWFsaWZpZWQgQ0EgMjAeFw0xNDA1MjMwNjMyMTBaFw0xNTA2MTIwNjMyMTBaMHgxCzAJBgNV
BAYTAkNaMS0wKwYDVQQKDCRBeGVzIENvbXB1dGVycyBzLnIuby4gW0nEjCAyNTIzMjMxMl0xCjAI
BgNVBAsTATExHDAaBgNVBAMME01nci4gSmnFmcOtIEJsYcW+ZWsxEDAOBgNVBAUTB1AyNzgwMzcw
ggEiMA0GCSqGSIb3DQEBAQUAA4IBDwAwggEKAoIBAQC1O5FWxzW/ncks9hwuy0JF7VDfE2WFVxTN
yvQGSm1Wp0C/dii5MJZELjA58j3jK/m0HRBBXuSOSVZvyXCijioyBJU8/I2SAS5sJOQkQVq6chqS
Fa0VmrqEUHzgQDtF2nh1IFs1LSyDGbyX9sdqD5kj5vroSUDWrflavl+zw0QphPb1qiOATKHbG187
+nGzuZSXKETft4BwQw5bhZnHEo6mv4IHHcyhyEYobrLJPOL66HoISOYZ9Wn6HfC8f7A6dBPL678P
m795R891KzmBOOGsK1PmNr0DGy2UChDUhmEx4VE5THG8m7pUdanlGCBKYToLR8nBHwUW/leqHh+j
0YMdAgMBAAGjggNAMIIDPDA/BgNVHREEODA2gQ5ibGF6ZWtAYXhlcy5jeqAZBgkrBgEEAdwZAgGg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dWFsaWZpZWRjYTIuY3JsMB0GA1UdDgQWBBRFJQ7eNwFpqulRfnx+jjFv75of7TANBgkqhkiG9w0B
AQsFAAOCAQEAQEyKx1ZR+5AOQTEjwwplxpN197XTcgCQVLdU3GmyWxyZ4EiUdBa1CYbquBjuDFX8
M5aN0251kWcOhOJ1UNq0kngFrwktW1F7L5PalJN2i5ryOHNJNKeKp4IYQrCMUqCUKN4jX7DApLWD
AuSjTvfDJlMN+aZR7ECnOJqJJID/Lfp+daKObsH7qtZvDRI4eVc9SJ/c5fDNg4Fc9FMG2R8LiDTP
fRgHqkRE6Y82ntdviKEoLdSQ+HD6OYkCCe7s/x0+Y8BkXIaqZvr4hP5bTW1OWAprpXIRLgOPEe3F
u0tZp64FsZ+WDDsVAao2JF47TLFU+/gZsgd/74y8t4zwVrbHqg==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w/iNi/HfWVNjNlOS5xtKmgfAAJ8=</DigestValue>
      </Reference>
      <Reference URI="/xl/drawings/drawing1.xml?ContentType=application/vnd.openxmlformats-officedocument.drawing+xml">
        <DigestMethod Algorithm="http://www.w3.org/2000/09/xmldsig#sha1"/>
        <DigestValue>BWxTwawh4uDDHDRr2CQ307MnayM=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GYMvBtUHyl2G0FGnZXVylJnLB6s=</DigestValue>
      </Reference>
      <Reference URI="/xl/styles.xml?ContentType=application/vnd.openxmlformats-officedocument.spreadsheetml.styles+xml">
        <DigestMethod Algorithm="http://www.w3.org/2000/09/xmldsig#sha1"/>
        <DigestValue>ipxglzYqwfYDBnvw3iiOvVEcmxM=</DigestValue>
      </Reference>
      <Reference URI="/xl/worksheets/sheet1.xml?ContentType=application/vnd.openxmlformats-officedocument.spreadsheetml.worksheet+xml">
        <DigestMethod Algorithm="http://www.w3.org/2000/09/xmldsig#sha1"/>
        <DigestValue>alKYhfASMU3iqwemi55YkiSXsYc=</DigestValue>
      </Reference>
      <Reference URI="/xl/sharedStrings.xml?ContentType=application/vnd.openxmlformats-officedocument.spreadsheetml.sharedStrings+xml">
        <DigestMethod Algorithm="http://www.w3.org/2000/09/xmldsig#sha1"/>
        <DigestValue>kkvzAZQqgmvEr1cuGW5/H02Vus0=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/b52ZXoZGfgad69UzoILuxelV0A=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2015-03-31T12:20:07Z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2015-03-31T12:20:07Z</xd:SigningTime>
          <xd:SigningCertificate>
            <xd:Cert>
              <xd:CertDigest>
                <DigestMethod Algorithm="http://www.w3.org/2000/09/xmldsig#sha1"/>
                <DigestValue>3wGiCVKNfzObIy8/koeGmWL7iG8=</DigestValue>
              </xd:CertDigest>
              <xd:IssuerSerial>
                <X509IssuerName>CN=PostSignum Qualified CA 2, O="Česká pošta, s.p. [IČ 47114983]", C=CZ</X509IssuerName>
                <X509SerialNumber>1636177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Marie VALIŠOVÁ</dc:creator>
  <cp:keywords/>
  <dc:description/>
  <cp:lastModifiedBy>Uknown</cp:lastModifiedBy>
  <cp:lastPrinted>2014-04-25T09:18:13Z</cp:lastPrinted>
  <dcterms:created xsi:type="dcterms:W3CDTF">2014-03-05T12:43:32Z</dcterms:created>
  <dcterms:modified xsi:type="dcterms:W3CDTF">2015-03-31T12:20:06Z</dcterms:modified>
  <cp:category/>
  <cp:version/>
  <cp:contentType/>
  <cp:contentStatus/>
</cp:coreProperties>
</file>