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130" windowWidth="14400" windowHeight="3615" tabRatio="939" activeTab="0"/>
  </bookViews>
  <sheets>
    <sheet name="Tonery" sheetId="22" r:id="rId1"/>
  </sheets>
  <definedNames>
    <definedName name="_xlnm.Print_Area" localSheetId="0">'Tonery'!$A$1:$S$34</definedName>
  </definedNames>
  <calcPr calcId="145621"/>
</workbook>
</file>

<file path=xl/sharedStrings.xml><?xml version="1.0" encoding="utf-8"?>
<sst xmlns="http://schemas.openxmlformats.org/spreadsheetml/2006/main" count="167" uniqueCount="128">
  <si>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</si>
  <si>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</si>
  <si>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</si>
  <si>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</si>
  <si>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</si>
  <si>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</si>
  <si>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</si>
  <si>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</si>
  <si>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</si>
  <si>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</si>
  <si>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</si>
  <si>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</si>
  <si>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</si>
  <si>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</si>
  <si>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</si>
  <si>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</si>
  <si>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</si>
  <si>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</si>
  <si>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</si>
  <si>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1.</t>
  </si>
  <si>
    <t>ANO</t>
  </si>
  <si>
    <t>GA ČR 13-12431S</t>
  </si>
  <si>
    <t>Martin Urban 737410810</t>
  </si>
  <si>
    <t>Tylova 18, Plzeň, místnost TY 506</t>
  </si>
  <si>
    <t>2.</t>
  </si>
  <si>
    <t>Dětská univerzita</t>
  </si>
  <si>
    <t>Bc. Irena Chavíková, 736 154 043</t>
  </si>
  <si>
    <t>Chodské náměstí 1, CH 306,Plzeň</t>
  </si>
  <si>
    <t>Jana Černá, 377638101</t>
  </si>
  <si>
    <t>Univerzitní 22, UL-238b,Plzeň</t>
  </si>
  <si>
    <t>3.</t>
  </si>
  <si>
    <t>4.</t>
  </si>
  <si>
    <t>Krouparová Lenka tel. 7321</t>
  </si>
  <si>
    <t>Sady Pětatřicátníků 14, PC 318</t>
  </si>
  <si>
    <t>5.</t>
  </si>
  <si>
    <t>Toner do tiskárny  Triumph Adler 3505ci - černý</t>
  </si>
  <si>
    <t>Toner do tiskárny  Triumph Adler 3505ci - azurová</t>
  </si>
  <si>
    <t>Toner do tiskárny  Triumph Adler 3505ci - purpurová</t>
  </si>
  <si>
    <t>Toner do tiskárny  Triumph Adler 3505ci - žlutá</t>
  </si>
  <si>
    <t>PUNTIS LO1506</t>
  </si>
  <si>
    <t>Alena Fronková / 377632063, 37763 2062</t>
  </si>
  <si>
    <t>Technická 8, 6. patro UN 608,Plzeň</t>
  </si>
  <si>
    <t>toner do tiskárny Canon i-sensys LBP 2900 - černý</t>
  </si>
  <si>
    <t>Jan Mráz - 606521214</t>
  </si>
  <si>
    <t>FAV, Technická 8, Plzeň - UN 603</t>
  </si>
  <si>
    <t>6.</t>
  </si>
  <si>
    <t>7.</t>
  </si>
  <si>
    <t>KZS - pí Martínková 37763 7788</t>
  </si>
  <si>
    <t>KZS Sedláčkova 31,Plzeň</t>
  </si>
  <si>
    <t>8.</t>
  </si>
  <si>
    <t>Blanka Beránková, č. tel. 377631254</t>
  </si>
  <si>
    <t>Univerzitní 8, Rektorát, 2. patro, č.dv. 204, 306 14 Plzeň</t>
  </si>
  <si>
    <t>Priloha_1_KS_technicka_specifikace_T-035-2015</t>
  </si>
  <si>
    <t>Tonery - 035 - 2015</t>
  </si>
  <si>
    <t>samostatná faktura</t>
  </si>
  <si>
    <r>
      <rPr>
        <sz val="11"/>
        <rFont val="Calibri"/>
        <family val="2"/>
      </rPr>
      <t>Toner do tiskárny Thriumph-Adler 256i - černý</t>
    </r>
    <r>
      <rPr>
        <sz val="11"/>
        <color indexed="10"/>
        <rFont val="Calibri"/>
        <family val="2"/>
      </rPr>
      <t xml:space="preserve">  </t>
    </r>
  </si>
  <si>
    <t xml:space="preserve">toner do tiskárny Dell 2330dn – černý   </t>
  </si>
  <si>
    <t xml:space="preserve">toner do tiskárny  OKI B431dn – černý   </t>
  </si>
  <si>
    <t xml:space="preserve">toner do tiskárny UTAX CD 1216 – černý   </t>
  </si>
  <si>
    <t>toner do tiskárny HP Color LaserJet CP5220 Series PCL6 - černý</t>
  </si>
  <si>
    <t>toner do tiskárny HP Color LaserJet CP5220 Series PCL6 - modrý</t>
  </si>
  <si>
    <t>toner do tiskárny HP Color LaserJet CP5220 Series PCL6 - žlutý</t>
  </si>
  <si>
    <t>toner do tiskárny HP Color LaserJet CP5220 Series PCL6 - purpurový</t>
  </si>
  <si>
    <t>Toner do tiskárny OKI MC562w - černý</t>
  </si>
  <si>
    <t>Toner do tiskárny OKI MC562w - cyan</t>
  </si>
  <si>
    <t>Toner do tiskárny OKI MC562w - žlutý</t>
  </si>
  <si>
    <t>Toner do tiskárny OKI MC562w - purpurový</t>
  </si>
  <si>
    <t>originální toner, minimální výtěžnost 15000 stran</t>
  </si>
  <si>
    <t>Válec na min. 50 000 stran při 5% pokrytí</t>
  </si>
  <si>
    <t>originální toner, min. výtěžnost při  5% pokrytí 18000 stran</t>
  </si>
  <si>
    <t>originální toner, min. výtěžnost při  5% pokrytí 12000 stran</t>
  </si>
  <si>
    <r>
      <t>tiskový válec</t>
    </r>
    <r>
      <rPr>
        <sz val="11"/>
        <color theme="1"/>
        <rFont val="Calibri"/>
        <family val="2"/>
        <scheme val="minor"/>
      </rPr>
      <t xml:space="preserve"> pro multifunkční zařízení XEROX WORKCENTRE 5225</t>
    </r>
  </si>
  <si>
    <r>
      <t>Tone</t>
    </r>
    <r>
      <rPr>
        <sz val="11"/>
        <rFont val="Calibri"/>
        <family val="2"/>
        <scheme val="minor"/>
      </rPr>
      <t>r do tiskárny LaserJet P3005 - černý</t>
    </r>
  </si>
  <si>
    <r>
      <t>originální toner</t>
    </r>
    <r>
      <rPr>
        <sz val="1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min. výtěžnost 7000</t>
    </r>
    <r>
      <rPr>
        <sz val="11"/>
        <rFont val="Calibri"/>
        <family val="2"/>
        <scheme val="minor"/>
      </rPr>
      <t xml:space="preserve"> stran </t>
    </r>
  </si>
  <si>
    <r>
      <t>originální toner</t>
    </r>
    <r>
      <rPr>
        <sz val="11"/>
        <color theme="1"/>
        <rFont val="Calibri"/>
        <family val="2"/>
        <scheme val="minor"/>
      </rPr>
      <t>, min. výtěžnost 5000 stran</t>
    </r>
  </si>
  <si>
    <t>originální tone, min. výtěžnost 5000 stran</t>
  </si>
  <si>
    <t>originální toner, min. výtěžnost 5000 stran</t>
  </si>
  <si>
    <t>Originální toner , min.výtěžnost 25000 stran</t>
  </si>
  <si>
    <t>Originální toner, min.výtěžnost 15000 stran</t>
  </si>
  <si>
    <t>Originální toner, min. výtěžnost 15000 stran</t>
  </si>
  <si>
    <r>
      <t>Toner do tisk.zařízení</t>
    </r>
    <r>
      <rPr>
        <sz val="11"/>
        <rFont val="Calibri"/>
        <family val="2"/>
        <scheme val="minor"/>
      </rPr>
      <t xml:space="preserve"> UTAX  CD1230/1240/1250 - černý </t>
    </r>
  </si>
  <si>
    <r>
      <t>Toner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dro tiskárny HP LaserJet M1120mfp -černý</t>
    </r>
  </si>
  <si>
    <t>Toner do tiskárny Triuph-Adler 2500ci -  černý</t>
  </si>
  <si>
    <t>Toner do tiskárny Triuph-Adler 2500ci - červený</t>
  </si>
  <si>
    <t xml:space="preserve">Toner do tiskárny Triuph-Adler 2500ci - modrý </t>
  </si>
  <si>
    <t xml:space="preserve">Toner do tiskárny Triuph-Adler 2500ci -  žlutý </t>
  </si>
  <si>
    <t>Originální toner, výtěžnost minimálně 2500 stran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</si>
  <si>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</si>
  <si>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</si>
  <si>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</si>
  <si>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</si>
  <si>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Financováno
 z projektových finančních prostředků </t>
  </si>
  <si>
    <t>Kontaktní osoba 
k převzetí zboží</t>
  </si>
  <si>
    <t>Místo dodání</t>
  </si>
  <si>
    <t xml:space="preserve">PŘEDPOKLÁDANÁ CENA za měrnou jednotku (MJ) 
v Kč BEZ DPH 
</t>
  </si>
  <si>
    <t xml:space="preserve">Originální nebo kompatibilní toner splňující podmínky certifikátu STMC. Minimální výtěžnost při 5% pokrytí 6000 stran. </t>
  </si>
  <si>
    <t xml:space="preserve">Originální nebo kompatibilní toner splňující podmínky certifikátu STMC. Minimální výtěžnost při 5% pokrytí 15000 stran. </t>
  </si>
  <si>
    <t xml:space="preserve">Originální nebo kompatibilní toner splňující podmínky certifikátu STMC. Minimální výtěžnost při 5% pokrytí 12000 stran. </t>
  </si>
  <si>
    <t>Kompatibilní nebo originální toner splňující podmínky certifikátu STMS. Minimální výtěžnost při 5% pokrytí 7000 stran.</t>
  </si>
  <si>
    <t>Kompatibilní nebo originální toner splňující podmínky certifikátu STMS. Minimální výtěžnost při 5% pokrytí 7300 stran.</t>
  </si>
  <si>
    <t>Originální nebo kompatibilní toner splňující podmínky certifikátu STMC.</t>
  </si>
  <si>
    <t xml:space="preserve">Originální nebo kompatibilní toner splňující podmínky certifikátu STMC. Minimální výtěžnost při 5% pokrytí 6500 stran. </t>
  </si>
  <si>
    <t xml:space="preserve">Originální nebo kompatibilní toner splňující podmínky certifikátu STMC. Minimální výtěžnost při 5% pokrytí 2000 stran. </t>
  </si>
  <si>
    <t>SAFEPRINT toner pro Dell 2330/2350 (593-10335/černý/6000 str)</t>
  </si>
  <si>
    <t>COLOROVO 411-BK-XL černý 12000 str kompatibilní s  OKI B431d/B431dn/MB491 - 44917602</t>
  </si>
  <si>
    <t>originální toner do tiskárny Thriumph-Adler 256i - černý, výtěžnost 15000 stran</t>
  </si>
  <si>
    <t>Originální toner do tiskárny HP Color LaserJet CP5220 Series PCL6 - černý, výtěžnost 15000 stran</t>
  </si>
  <si>
    <t>Xerox válec pro WC5225/5230/5222 50.000 str. (101R00434)</t>
  </si>
  <si>
    <t xml:space="preserve">SafePrint kompatibilní toner s HP CE740A </t>
  </si>
  <si>
    <t>SafePrint kompatibilní toner s HP CE741A</t>
  </si>
  <si>
    <t>SafePrint kompatibilní toner s HP CE742A</t>
  </si>
  <si>
    <t>SafePrint kompatibilní toner s HP CE743A</t>
  </si>
  <si>
    <t>OKI 44973508</t>
  </si>
  <si>
    <t>OKI 44469724</t>
  </si>
  <si>
    <t>OKI 44469722</t>
  </si>
  <si>
    <t>OKI 44469723</t>
  </si>
  <si>
    <t>Originální toner do tiskárny  Triumph Adler 3505ci - černý, výtěžnost 25000 stran</t>
  </si>
  <si>
    <t>Originální toner do tiskárny  Triumph Adler 3505ci - azurová, výtěžnost 15000 stran</t>
  </si>
  <si>
    <t>Originální toner do tiskárny  Triumph Adler 3505ci - purpurová, výtěžnost 15000 stran</t>
  </si>
  <si>
    <t>Originální toner do tiskárny  Triumph Adler 3505ci - žlutá, výtěžnost 15000 stran</t>
  </si>
  <si>
    <t>Canon toner CRG-703</t>
  </si>
  <si>
    <t xml:space="preserve">Originální toner do tisk.zařízení UTAX  CD1230/1240/1250 - černý </t>
  </si>
  <si>
    <t>Stygian kompatibilní toner HP Q7551A/ černý/ 6500str</t>
  </si>
  <si>
    <t>Stygian kompatibilní toner HP CB436A/ černý/ 2000str</t>
  </si>
  <si>
    <t>Originální toner do tiskárny Triuph-Adler 2500ci -  černý, ýtěžnost při  5% pokrytí 18000 stran</t>
  </si>
  <si>
    <t>Originální toner do tiskárny Triuph-Adler 2500ci - červený, výtěžnost při  5% pokrytí 12000 stran</t>
  </si>
  <si>
    <t>Originální toner do tiskárny Triuph-Adler 2500ci - modrý, výtěžnost při  5% pokrytí 12000 stran</t>
  </si>
  <si>
    <t>Originální toner do tiskárny Triuph-Adler 2500ci - žlutý, výtěžnost při  5% pokrytí 12000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</si>
</sst>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@"/>
    <numFmt numFmtId="179" formatCode="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</cellStyleXfs>
  <cellXfs count="117">
    <xf numFmtId="0" fontId="0" fillId="0" borderId="0" xfId="0"/>
    <xf numFmtId="0" fontId="5" fillId="0" borderId="0" xfId="0" applyFont="1" applyFill="1" applyBorder="1" applyAlignment="1" applyProtection="1">
      <alignment vertical="center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3" borderId="5" xfId="0" applyNumberFormat="1" applyFill="1" applyBorder="1" applyAlignment="1" applyProtection="1">
      <alignment horizontal="center" vertical="center"/>
      <protection/>
    </xf>
    <xf numFmtId="0" fontId="3" fillId="4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/>
      <protection/>
    </xf>
    <xf numFmtId="164" fontId="0" fillId="7" borderId="6" xfId="0" applyNumberFormat="1" applyFill="1" applyBorder="1" applyAlignment="1" applyProtection="1">
      <alignment horizontal="right" vertical="center"/>
      <protection/>
    </xf>
    <xf numFmtId="164" fontId="0" fillId="3" borderId="6" xfId="0" applyNumberFormat="1" applyFill="1" applyBorder="1" applyAlignment="1" applyProtection="1">
      <alignment horizontal="right" vertical="center"/>
      <protection locked="0"/>
    </xf>
    <xf numFmtId="164" fontId="0" fillId="0" borderId="6" xfId="0" applyNumberFormat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right" vertical="center"/>
      <protection/>
    </xf>
    <xf numFmtId="164" fontId="0" fillId="0" borderId="7" xfId="0" applyNumberFormat="1" applyFill="1" applyBorder="1" applyAlignment="1" applyProtection="1">
      <alignment horizontal="right" vertical="center"/>
      <protection/>
    </xf>
    <xf numFmtId="164" fontId="0" fillId="7" borderId="7" xfId="0" applyNumberFormat="1" applyFill="1" applyBorder="1" applyAlignment="1" applyProtection="1">
      <alignment horizontal="right" vertical="center"/>
      <protection/>
    </xf>
    <xf numFmtId="164" fontId="0" fillId="3" borderId="7" xfId="0" applyNumberFormat="1" applyFill="1" applyBorder="1" applyAlignment="1" applyProtection="1">
      <alignment horizontal="right" vertical="center"/>
      <protection locked="0"/>
    </xf>
    <xf numFmtId="164" fontId="0" fillId="0" borderId="7" xfId="0" applyNumberFormat="1" applyBorder="1" applyAlignment="1" applyProtection="1">
      <alignment horizontal="right" vertical="center"/>
      <protection/>
    </xf>
    <xf numFmtId="164" fontId="0" fillId="0" borderId="3" xfId="0" applyNumberFormat="1" applyFill="1" applyBorder="1" applyAlignment="1" applyProtection="1">
      <alignment horizontal="right" vertical="center"/>
      <protection/>
    </xf>
    <xf numFmtId="164" fontId="0" fillId="7" borderId="3" xfId="0" applyNumberFormat="1" applyFill="1" applyBorder="1" applyAlignment="1" applyProtection="1">
      <alignment horizontal="right" vertical="center"/>
      <protection/>
    </xf>
    <xf numFmtId="164" fontId="0" fillId="3" borderId="3" xfId="0" applyNumberFormat="1" applyFill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/>
    </xf>
    <xf numFmtId="164" fontId="0" fillId="0" borderId="4" xfId="0" applyNumberFormat="1" applyFill="1" applyBorder="1" applyAlignment="1" applyProtection="1">
      <alignment horizontal="right" vertical="center"/>
      <protection/>
    </xf>
    <xf numFmtId="164" fontId="0" fillId="7" borderId="4" xfId="0" applyNumberFormat="1" applyFill="1" applyBorder="1" applyAlignment="1" applyProtection="1">
      <alignment horizontal="right" vertical="center"/>
      <protection/>
    </xf>
    <xf numFmtId="164" fontId="0" fillId="3" borderId="4" xfId="0" applyNumberFormat="1" applyFill="1" applyBorder="1" applyAlignment="1" applyProtection="1">
      <alignment horizontal="right" vertical="center"/>
      <protection locked="0"/>
    </xf>
    <xf numFmtId="164" fontId="0" fillId="0" borderId="4" xfId="0" applyNumberFormat="1" applyBorder="1" applyAlignment="1" applyProtection="1">
      <alignment horizontal="right" vertical="center"/>
      <protection/>
    </xf>
    <xf numFmtId="164" fontId="0" fillId="0" borderId="0" xfId="0" applyNumberForma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Border="1" applyAlignment="1" applyProtection="1">
      <alignment horizontal="right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0" fillId="0" borderId="8" xfId="0" applyNumberFormat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 wrapText="1"/>
      <protection/>
    </xf>
    <xf numFmtId="0" fontId="6" fillId="3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18" fillId="7" borderId="7" xfId="0" applyNumberFormat="1" applyFont="1" applyFill="1" applyBorder="1" applyAlignment="1" applyProtection="1">
      <alignment vertical="center" wrapText="1" shrinkToFit="1"/>
      <protection/>
    </xf>
    <xf numFmtId="3" fontId="0" fillId="7" borderId="7" xfId="0" applyNumberFormat="1" applyFill="1" applyBorder="1" applyAlignment="1" applyProtection="1">
      <alignment horizontal="center" vertical="center" wrapText="1"/>
      <protection/>
    </xf>
    <xf numFmtId="0" fontId="0" fillId="7" borderId="7" xfId="0" applyNumberFormat="1" applyFill="1" applyBorder="1" applyAlignment="1" applyProtection="1">
      <alignment horizontal="center" vertical="center" wrapText="1"/>
      <protection/>
    </xf>
    <xf numFmtId="0" fontId="0" fillId="7" borderId="7" xfId="0" applyNumberFormat="1" applyFill="1" applyBorder="1" applyAlignment="1" applyProtection="1">
      <alignment vertical="center" wrapText="1"/>
      <protection/>
    </xf>
    <xf numFmtId="164" fontId="0" fillId="0" borderId="0" xfId="0" applyNumberFormat="1" applyAlignment="1" applyProtection="1">
      <alignment vertical="center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7" borderId="3" xfId="0" applyNumberFormat="1" applyFill="1" applyBorder="1" applyAlignment="1" applyProtection="1">
      <alignment vertical="center" wrapText="1"/>
      <protection/>
    </xf>
    <xf numFmtId="3" fontId="0" fillId="7" borderId="3" xfId="0" applyNumberFormat="1" applyFill="1" applyBorder="1" applyAlignment="1" applyProtection="1">
      <alignment horizontal="center" vertical="center" wrapText="1"/>
      <protection/>
    </xf>
    <xf numFmtId="0" fontId="0" fillId="7" borderId="3" xfId="0" applyNumberFormat="1" applyFill="1" applyBorder="1" applyAlignment="1" applyProtection="1">
      <alignment horizontal="center" vertical="center" wrapTex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7" borderId="4" xfId="0" applyNumberFormat="1" applyFill="1" applyBorder="1" applyAlignment="1" applyProtection="1">
      <alignment vertical="center" wrapText="1"/>
      <protection/>
    </xf>
    <xf numFmtId="3" fontId="0" fillId="7" borderId="4" xfId="0" applyNumberFormat="1" applyFill="1" applyBorder="1" applyAlignment="1" applyProtection="1">
      <alignment horizontal="center" vertical="center" wrapText="1"/>
      <protection/>
    </xf>
    <xf numFmtId="0" fontId="0" fillId="7" borderId="4" xfId="0" applyNumberForma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7" borderId="6" xfId="0" applyNumberFormat="1" applyFill="1" applyBorder="1" applyAlignment="1" applyProtection="1">
      <alignment vertical="center" wrapText="1"/>
      <protection/>
    </xf>
    <xf numFmtId="3" fontId="0" fillId="7" borderId="6" xfId="0" applyNumberFormat="1" applyFill="1" applyBorder="1" applyAlignment="1" applyProtection="1">
      <alignment horizontal="center" vertical="center" wrapText="1"/>
      <protection/>
    </xf>
    <xf numFmtId="0" fontId="0" fillId="7" borderId="6" xfId="0" applyNumberFormat="1" applyFill="1" applyBorder="1" applyAlignment="1" applyProtection="1">
      <alignment horizontal="center" vertical="center" wrapText="1"/>
      <protection/>
    </xf>
    <xf numFmtId="0" fontId="0" fillId="7" borderId="6" xfId="0" applyFont="1" applyFill="1" applyBorder="1" applyAlignment="1" applyProtection="1">
      <alignment vertical="center" wrapText="1"/>
      <protection/>
    </xf>
    <xf numFmtId="0" fontId="4" fillId="7" borderId="7" xfId="0" applyNumberFormat="1" applyFont="1" applyFill="1" applyBorder="1" applyAlignment="1" applyProtection="1">
      <alignment vertical="center" wrapText="1"/>
      <protection/>
    </xf>
    <xf numFmtId="0" fontId="0" fillId="7" borderId="3" xfId="0" applyNumberFormat="1" applyFont="1" applyFill="1" applyBorder="1" applyAlignment="1" applyProtection="1">
      <alignment vertical="center" wrapText="1"/>
      <protection/>
    </xf>
    <xf numFmtId="0" fontId="4" fillId="7" borderId="3" xfId="0" applyNumberFormat="1" applyFont="1" applyFill="1" applyBorder="1" applyAlignment="1" applyProtection="1">
      <alignment vertical="center" wrapText="1"/>
      <protection/>
    </xf>
    <xf numFmtId="0" fontId="0" fillId="7" borderId="4" xfId="0" applyNumberFormat="1" applyFont="1" applyFill="1" applyBorder="1" applyAlignment="1" applyProtection="1">
      <alignment vertical="center" wrapText="1"/>
      <protection/>
    </xf>
    <xf numFmtId="0" fontId="4" fillId="7" borderId="4" xfId="0" applyNumberFormat="1" applyFont="1" applyFill="1" applyBorder="1" applyAlignment="1" applyProtection="1">
      <alignment vertical="center" wrapText="1"/>
      <protection/>
    </xf>
    <xf numFmtId="3" fontId="0" fillId="7" borderId="7" xfId="0" applyNumberFormat="1" applyFont="1" applyFill="1" applyBorder="1" applyAlignment="1" applyProtection="1">
      <alignment horizontal="center" vertical="center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0" fontId="6" fillId="2" borderId="1" xfId="21" applyNumberFormat="1" applyFont="1" applyAlignment="1" applyProtection="1">
      <alignment horizontal="left" vertical="center" wrapText="1"/>
      <protection locked="0"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7" fillId="0" borderId="0" xfId="0" applyNumberFormat="1" applyFont="1" applyFill="1" applyBorder="1" applyAlignment="1" applyProtection="1">
      <alignment horizontal="justify" vertical="center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0" fillId="0" borderId="1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Poznámka" xfId="21"/>
  </cellStyles>
  <dxfs count="23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35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232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39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95250</xdr:colOff>
      <xdr:row>32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95250</xdr:colOff>
      <xdr:row>35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2326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19050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232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19050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232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232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19050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232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232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19050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19050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232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19050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2326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35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232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35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232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95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0459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38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40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40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40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40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40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40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40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40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40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40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40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40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39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40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42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37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37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09925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37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055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2347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37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09925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37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055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" y="2347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33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33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33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33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33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33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33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33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33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33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95250</xdr:colOff>
      <xdr:row>33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95250</xdr:colOff>
      <xdr:row>33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95250</xdr:colOff>
      <xdr:row>33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95250</xdr:colOff>
      <xdr:row>33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95250</xdr:colOff>
      <xdr:row>33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95250</xdr:colOff>
      <xdr:row>33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95250</xdr:colOff>
      <xdr:row>33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95250</xdr:colOff>
      <xdr:row>33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95250</xdr:colOff>
      <xdr:row>33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95250</xdr:colOff>
      <xdr:row>33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95250</xdr:colOff>
      <xdr:row>37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95250</xdr:colOff>
      <xdr:row>41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85725</xdr:colOff>
      <xdr:row>34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33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33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33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14026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42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2429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35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64125" y="2249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182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1821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182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182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182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182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182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182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182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1821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34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1821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36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955000" y="22574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94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94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94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94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94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94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94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94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504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zoomScale="90" zoomScaleNormal="90" zoomScaleSheetLayoutView="55" workbookViewId="0" topLeftCell="E1">
      <selection activeCell="G31" sqref="G31"/>
    </sheetView>
  </sheetViews>
  <sheetFormatPr defaultColWidth="9.140625" defaultRowHeight="15"/>
  <cols>
    <col min="1" max="1" width="3.140625" style="63" customWidth="1"/>
    <col min="2" max="2" width="5.7109375" style="63" customWidth="1"/>
    <col min="3" max="3" width="39.28125" style="33" customWidth="1"/>
    <col min="4" max="4" width="9.7109375" style="94" customWidth="1"/>
    <col min="5" max="5" width="9.00390625" style="23" customWidth="1"/>
    <col min="6" max="6" width="40.7109375" style="33" customWidth="1"/>
    <col min="7" max="7" width="29.140625" style="95" customWidth="1"/>
    <col min="8" max="8" width="23.57421875" style="33" customWidth="1"/>
    <col min="9" max="9" width="20.8515625" style="33" customWidth="1"/>
    <col min="10" max="10" width="30.8515625" style="34" customWidth="1"/>
    <col min="11" max="11" width="18.57421875" style="34" customWidth="1"/>
    <col min="12" max="12" width="22.140625" style="33" customWidth="1"/>
    <col min="13" max="14" width="22.140625" style="95" hidden="1" customWidth="1"/>
    <col min="15" max="15" width="19.8515625" style="95" hidden="1" customWidth="1"/>
    <col min="16" max="16" width="20.8515625" style="63" customWidth="1"/>
    <col min="17" max="17" width="19.7109375" style="63" customWidth="1"/>
    <col min="18" max="18" width="21.00390625" style="63" customWidth="1"/>
    <col min="19" max="19" width="19.421875" style="63" customWidth="1"/>
    <col min="20" max="20" width="9.140625" style="63" customWidth="1"/>
    <col min="21" max="21" width="14.00390625" style="63" customWidth="1"/>
    <col min="22" max="16384" width="9.140625" style="63" customWidth="1"/>
  </cols>
  <sheetData>
    <row r="1" spans="2:15" s="34" customFormat="1" ht="24.6" customHeight="1">
      <c r="B1" s="102" t="s">
        <v>53</v>
      </c>
      <c r="C1" s="103"/>
      <c r="D1" s="23"/>
      <c r="E1" s="23"/>
      <c r="F1" s="33"/>
      <c r="G1" s="53"/>
      <c r="H1" s="53"/>
      <c r="I1" s="54"/>
      <c r="J1" s="54"/>
      <c r="K1" s="55"/>
      <c r="L1" s="33"/>
      <c r="M1" s="33"/>
      <c r="N1" s="33"/>
      <c r="O1" s="33"/>
    </row>
    <row r="2" spans="3:19" s="34" customFormat="1" ht="18.75" customHeight="1">
      <c r="C2" s="33"/>
      <c r="D2" s="7"/>
      <c r="E2" s="32"/>
      <c r="F2" s="33"/>
      <c r="G2" s="106"/>
      <c r="H2" s="106"/>
      <c r="I2" s="106"/>
      <c r="J2" s="106"/>
      <c r="K2" s="106"/>
      <c r="L2" s="33"/>
      <c r="M2" s="33"/>
      <c r="N2" s="33"/>
      <c r="O2" s="33"/>
      <c r="Q2" s="101" t="s">
        <v>52</v>
      </c>
      <c r="R2" s="101"/>
      <c r="S2" s="101"/>
    </row>
    <row r="3" spans="2:18" s="34" customFormat="1" ht="31.5" customHeight="1">
      <c r="B3" s="56"/>
      <c r="C3" s="57" t="s">
        <v>15</v>
      </c>
      <c r="D3" s="58"/>
      <c r="E3" s="58"/>
      <c r="F3" s="58"/>
      <c r="G3" s="105"/>
      <c r="H3" s="105"/>
      <c r="I3" s="105"/>
      <c r="J3" s="105"/>
      <c r="K3" s="105"/>
      <c r="L3" s="59"/>
      <c r="M3" s="60"/>
      <c r="N3" s="60"/>
      <c r="O3" s="60"/>
      <c r="P3" s="60"/>
      <c r="Q3" s="59"/>
      <c r="R3" s="59"/>
    </row>
    <row r="4" spans="2:18" s="34" customFormat="1" ht="21" customHeight="1" thickBot="1">
      <c r="B4" s="61"/>
      <c r="C4" s="62" t="s">
        <v>4</v>
      </c>
      <c r="D4" s="58"/>
      <c r="E4" s="58"/>
      <c r="F4" s="58"/>
      <c r="G4" s="58"/>
      <c r="H4" s="59"/>
      <c r="I4" s="59"/>
      <c r="J4" s="59"/>
      <c r="K4" s="59"/>
      <c r="L4" s="59"/>
      <c r="M4" s="33"/>
      <c r="N4" s="33"/>
      <c r="O4" s="33"/>
      <c r="P4" s="33"/>
      <c r="Q4" s="59"/>
      <c r="R4" s="59"/>
    </row>
    <row r="5" spans="2:17" s="34" customFormat="1" ht="42.75" customHeight="1" thickBot="1">
      <c r="B5" s="8"/>
      <c r="C5" s="9"/>
      <c r="D5" s="23"/>
      <c r="E5" s="23"/>
      <c r="F5" s="33"/>
      <c r="G5" s="10" t="s">
        <v>3</v>
      </c>
      <c r="H5" s="33"/>
      <c r="I5" s="33"/>
      <c r="J5" s="59"/>
      <c r="L5" s="33"/>
      <c r="M5" s="35"/>
      <c r="N5" s="35"/>
      <c r="O5" s="36"/>
      <c r="Q5" s="10" t="s">
        <v>3</v>
      </c>
    </row>
    <row r="6" spans="2:19" s="34" customFormat="1" ht="94.5" customHeight="1" thickBot="1" thickTop="1">
      <c r="B6" s="11" t="s">
        <v>1</v>
      </c>
      <c r="C6" s="12" t="s">
        <v>87</v>
      </c>
      <c r="D6" s="12" t="s">
        <v>0</v>
      </c>
      <c r="E6" s="12" t="s">
        <v>88</v>
      </c>
      <c r="F6" s="12" t="s">
        <v>89</v>
      </c>
      <c r="G6" s="13" t="s">
        <v>2</v>
      </c>
      <c r="H6" s="12" t="s">
        <v>90</v>
      </c>
      <c r="I6" s="12" t="s">
        <v>91</v>
      </c>
      <c r="J6" s="12" t="s">
        <v>17</v>
      </c>
      <c r="K6" s="14" t="s">
        <v>92</v>
      </c>
      <c r="L6" s="12" t="s">
        <v>93</v>
      </c>
      <c r="M6" s="15" t="s">
        <v>16</v>
      </c>
      <c r="N6" s="15" t="s">
        <v>10</v>
      </c>
      <c r="O6" s="12" t="s">
        <v>94</v>
      </c>
      <c r="P6" s="12" t="s">
        <v>11</v>
      </c>
      <c r="Q6" s="51" t="s">
        <v>12</v>
      </c>
      <c r="R6" s="51" t="s">
        <v>13</v>
      </c>
      <c r="S6" s="51" t="s">
        <v>14</v>
      </c>
    </row>
    <row r="7" spans="1:21" ht="59.25" customHeight="1" thickTop="1">
      <c r="A7" s="63" t="s">
        <v>19</v>
      </c>
      <c r="B7" s="64">
        <v>1</v>
      </c>
      <c r="C7" s="65" t="s">
        <v>55</v>
      </c>
      <c r="D7" s="66">
        <v>2</v>
      </c>
      <c r="E7" s="67" t="s">
        <v>18</v>
      </c>
      <c r="F7" s="68" t="s">
        <v>67</v>
      </c>
      <c r="G7" s="100" t="s">
        <v>105</v>
      </c>
      <c r="H7" s="107" t="s">
        <v>54</v>
      </c>
      <c r="I7" s="107" t="s">
        <v>20</v>
      </c>
      <c r="J7" s="107" t="s">
        <v>21</v>
      </c>
      <c r="K7" s="107" t="s">
        <v>22</v>
      </c>
      <c r="L7" s="107" t="s">
        <v>23</v>
      </c>
      <c r="M7" s="37">
        <f aca="true" t="shared" si="0" ref="M7:M31">D7*O7</f>
        <v>5272.727272727272</v>
      </c>
      <c r="N7" s="37">
        <f aca="true" t="shared" si="1" ref="N7:N31">D7*P7</f>
        <v>5800</v>
      </c>
      <c r="O7" s="38">
        <f aca="true" t="shared" si="2" ref="O7:O9">P7/1.1</f>
        <v>2636.363636363636</v>
      </c>
      <c r="P7" s="38">
        <v>2900</v>
      </c>
      <c r="Q7" s="39">
        <v>2311</v>
      </c>
      <c r="R7" s="40">
        <f aca="true" t="shared" si="3" ref="R7:R31">D7*Q7</f>
        <v>4622</v>
      </c>
      <c r="S7" s="21" t="str">
        <f aca="true" t="shared" si="4" ref="S7:S31">IF(ISNUMBER(Q7),IF(Q7&gt;P7,"NEVYHOVUJE","VYHOVUJE")," ")</f>
        <v>VYHOVUJE</v>
      </c>
      <c r="U7" s="69"/>
    </row>
    <row r="8" spans="2:21" ht="57" customHeight="1">
      <c r="B8" s="70">
        <v>2</v>
      </c>
      <c r="C8" s="71" t="s">
        <v>56</v>
      </c>
      <c r="D8" s="72">
        <v>2</v>
      </c>
      <c r="E8" s="73" t="s">
        <v>18</v>
      </c>
      <c r="F8" s="71" t="s">
        <v>95</v>
      </c>
      <c r="G8" s="5" t="s">
        <v>103</v>
      </c>
      <c r="H8" s="108"/>
      <c r="I8" s="108"/>
      <c r="J8" s="108"/>
      <c r="K8" s="108"/>
      <c r="L8" s="108"/>
      <c r="M8" s="41">
        <f t="shared" si="0"/>
        <v>2363.6363636363635</v>
      </c>
      <c r="N8" s="41">
        <f t="shared" si="1"/>
        <v>2600</v>
      </c>
      <c r="O8" s="42">
        <f t="shared" si="2"/>
        <v>1181.8181818181818</v>
      </c>
      <c r="P8" s="42">
        <v>1300</v>
      </c>
      <c r="Q8" s="43">
        <v>1217</v>
      </c>
      <c r="R8" s="44">
        <f t="shared" si="3"/>
        <v>2434</v>
      </c>
      <c r="S8" s="22" t="str">
        <f t="shared" si="4"/>
        <v>VYHOVUJE</v>
      </c>
      <c r="U8" s="69"/>
    </row>
    <row r="9" spans="2:21" ht="67.5" customHeight="1">
      <c r="B9" s="70">
        <v>3</v>
      </c>
      <c r="C9" s="71" t="s">
        <v>57</v>
      </c>
      <c r="D9" s="72">
        <v>2</v>
      </c>
      <c r="E9" s="73" t="s">
        <v>18</v>
      </c>
      <c r="F9" s="71" t="s">
        <v>97</v>
      </c>
      <c r="G9" s="5" t="s">
        <v>104</v>
      </c>
      <c r="H9" s="108"/>
      <c r="I9" s="108"/>
      <c r="J9" s="108"/>
      <c r="K9" s="108"/>
      <c r="L9" s="108"/>
      <c r="M9" s="41">
        <f t="shared" si="0"/>
        <v>1999.9999999999998</v>
      </c>
      <c r="N9" s="41">
        <f t="shared" si="1"/>
        <v>2200</v>
      </c>
      <c r="O9" s="42">
        <f t="shared" si="2"/>
        <v>999.9999999999999</v>
      </c>
      <c r="P9" s="42">
        <v>1100</v>
      </c>
      <c r="Q9" s="43">
        <v>673</v>
      </c>
      <c r="R9" s="44">
        <f t="shared" si="3"/>
        <v>1346</v>
      </c>
      <c r="S9" s="22" t="str">
        <f t="shared" si="4"/>
        <v>VYHOVUJE</v>
      </c>
      <c r="U9" s="69"/>
    </row>
    <row r="10" spans="2:21" ht="74.25" customHeight="1" thickBot="1">
      <c r="B10" s="74">
        <v>4</v>
      </c>
      <c r="C10" s="75" t="s">
        <v>58</v>
      </c>
      <c r="D10" s="76">
        <v>1</v>
      </c>
      <c r="E10" s="77" t="s">
        <v>18</v>
      </c>
      <c r="F10" s="75" t="s">
        <v>96</v>
      </c>
      <c r="G10" s="6" t="s">
        <v>106</v>
      </c>
      <c r="H10" s="109"/>
      <c r="I10" s="109"/>
      <c r="J10" s="109"/>
      <c r="K10" s="109"/>
      <c r="L10" s="109"/>
      <c r="M10" s="45">
        <f t="shared" si="0"/>
        <v>1300</v>
      </c>
      <c r="N10" s="45">
        <f t="shared" si="1"/>
        <v>1500</v>
      </c>
      <c r="O10" s="46">
        <v>1300</v>
      </c>
      <c r="P10" s="46">
        <v>1500</v>
      </c>
      <c r="Q10" s="47">
        <v>1354</v>
      </c>
      <c r="R10" s="48">
        <f t="shared" si="3"/>
        <v>1354</v>
      </c>
      <c r="S10" s="26" t="str">
        <f t="shared" si="4"/>
        <v>VYHOVUJE</v>
      </c>
      <c r="U10" s="69"/>
    </row>
    <row r="11" spans="1:21" ht="53.25" customHeight="1" thickBot="1" thickTop="1">
      <c r="A11" s="63" t="s">
        <v>24</v>
      </c>
      <c r="B11" s="78">
        <v>5</v>
      </c>
      <c r="C11" s="79" t="s">
        <v>71</v>
      </c>
      <c r="D11" s="80">
        <v>1</v>
      </c>
      <c r="E11" s="81" t="s">
        <v>18</v>
      </c>
      <c r="F11" s="82" t="s">
        <v>68</v>
      </c>
      <c r="G11" s="27" t="s">
        <v>107</v>
      </c>
      <c r="H11" s="81" t="s">
        <v>54</v>
      </c>
      <c r="I11" s="81" t="s">
        <v>20</v>
      </c>
      <c r="J11" s="81" t="s">
        <v>25</v>
      </c>
      <c r="K11" s="81" t="s">
        <v>26</v>
      </c>
      <c r="L11" s="81" t="s">
        <v>27</v>
      </c>
      <c r="M11" s="28">
        <f t="shared" si="0"/>
        <v>4090.9090909090905</v>
      </c>
      <c r="N11" s="28">
        <f t="shared" si="1"/>
        <v>4500</v>
      </c>
      <c r="O11" s="29">
        <f>P11/1.1</f>
        <v>4090.9090909090905</v>
      </c>
      <c r="P11" s="29">
        <v>4500</v>
      </c>
      <c r="Q11" s="30">
        <v>2949</v>
      </c>
      <c r="R11" s="31">
        <f t="shared" si="3"/>
        <v>2949</v>
      </c>
      <c r="S11" s="24" t="str">
        <f t="shared" si="4"/>
        <v>VYHOVUJE</v>
      </c>
      <c r="U11" s="69"/>
    </row>
    <row r="12" spans="1:21" ht="54" customHeight="1" thickBot="1" thickTop="1">
      <c r="A12" s="63" t="s">
        <v>30</v>
      </c>
      <c r="B12" s="64">
        <v>6</v>
      </c>
      <c r="C12" s="68" t="s">
        <v>59</v>
      </c>
      <c r="D12" s="66">
        <v>1</v>
      </c>
      <c r="E12" s="67" t="s">
        <v>18</v>
      </c>
      <c r="F12" s="68" t="s">
        <v>98</v>
      </c>
      <c r="G12" s="25" t="s">
        <v>108</v>
      </c>
      <c r="H12" s="107" t="s">
        <v>54</v>
      </c>
      <c r="I12" s="107"/>
      <c r="J12" s="107"/>
      <c r="K12" s="107" t="s">
        <v>28</v>
      </c>
      <c r="L12" s="107" t="s">
        <v>29</v>
      </c>
      <c r="M12" s="37">
        <f t="shared" si="0"/>
        <v>2727.272727272727</v>
      </c>
      <c r="N12" s="37">
        <f t="shared" si="1"/>
        <v>3000</v>
      </c>
      <c r="O12" s="38">
        <f>P12/1.1</f>
        <v>2727.272727272727</v>
      </c>
      <c r="P12" s="38">
        <v>3000</v>
      </c>
      <c r="Q12" s="39">
        <v>1287</v>
      </c>
      <c r="R12" s="40">
        <f t="shared" si="3"/>
        <v>1287</v>
      </c>
      <c r="S12" s="21" t="str">
        <f t="shared" si="4"/>
        <v>VYHOVUJE</v>
      </c>
      <c r="U12" s="69"/>
    </row>
    <row r="13" spans="2:21" ht="53.25" customHeight="1" thickBot="1" thickTop="1">
      <c r="B13" s="70">
        <v>7</v>
      </c>
      <c r="C13" s="71" t="s">
        <v>60</v>
      </c>
      <c r="D13" s="72">
        <v>1</v>
      </c>
      <c r="E13" s="73" t="s">
        <v>18</v>
      </c>
      <c r="F13" s="71" t="s">
        <v>99</v>
      </c>
      <c r="G13" s="25" t="s">
        <v>109</v>
      </c>
      <c r="H13" s="108"/>
      <c r="I13" s="108"/>
      <c r="J13" s="108"/>
      <c r="K13" s="108"/>
      <c r="L13" s="108"/>
      <c r="M13" s="41">
        <f t="shared" si="0"/>
        <v>4090.9090909090905</v>
      </c>
      <c r="N13" s="41">
        <f t="shared" si="1"/>
        <v>4500</v>
      </c>
      <c r="O13" s="42">
        <f aca="true" t="shared" si="5" ref="O13:O15">P13/1.1</f>
        <v>4090.9090909090905</v>
      </c>
      <c r="P13" s="42">
        <v>4500</v>
      </c>
      <c r="Q13" s="43">
        <v>1730</v>
      </c>
      <c r="R13" s="44">
        <f t="shared" si="3"/>
        <v>1730</v>
      </c>
      <c r="S13" s="22" t="str">
        <f t="shared" si="4"/>
        <v>VYHOVUJE</v>
      </c>
      <c r="U13" s="69"/>
    </row>
    <row r="14" spans="2:21" ht="56.25" customHeight="1" thickBot="1" thickTop="1">
      <c r="B14" s="70">
        <v>8</v>
      </c>
      <c r="C14" s="71" t="s">
        <v>61</v>
      </c>
      <c r="D14" s="72">
        <v>1</v>
      </c>
      <c r="E14" s="73" t="s">
        <v>18</v>
      </c>
      <c r="F14" s="71" t="s">
        <v>99</v>
      </c>
      <c r="G14" s="25" t="s">
        <v>110</v>
      </c>
      <c r="H14" s="108"/>
      <c r="I14" s="108"/>
      <c r="J14" s="108"/>
      <c r="K14" s="108"/>
      <c r="L14" s="108"/>
      <c r="M14" s="41">
        <f t="shared" si="0"/>
        <v>4090.9090909090905</v>
      </c>
      <c r="N14" s="41">
        <f t="shared" si="1"/>
        <v>4500</v>
      </c>
      <c r="O14" s="42">
        <f t="shared" si="5"/>
        <v>4090.9090909090905</v>
      </c>
      <c r="P14" s="42">
        <v>4500</v>
      </c>
      <c r="Q14" s="43">
        <v>1730</v>
      </c>
      <c r="R14" s="44">
        <f t="shared" si="3"/>
        <v>1730</v>
      </c>
      <c r="S14" s="22" t="str">
        <f t="shared" si="4"/>
        <v>VYHOVUJE</v>
      </c>
      <c r="U14" s="69"/>
    </row>
    <row r="15" spans="2:21" ht="54" customHeight="1" thickBot="1" thickTop="1">
      <c r="B15" s="74">
        <v>9</v>
      </c>
      <c r="C15" s="75" t="s">
        <v>62</v>
      </c>
      <c r="D15" s="76">
        <v>1</v>
      </c>
      <c r="E15" s="77" t="s">
        <v>18</v>
      </c>
      <c r="F15" s="75" t="s">
        <v>99</v>
      </c>
      <c r="G15" s="25" t="s">
        <v>111</v>
      </c>
      <c r="H15" s="109"/>
      <c r="I15" s="109"/>
      <c r="J15" s="109"/>
      <c r="K15" s="109"/>
      <c r="L15" s="109"/>
      <c r="M15" s="45">
        <f t="shared" si="0"/>
        <v>4090.9090909090905</v>
      </c>
      <c r="N15" s="45">
        <f t="shared" si="1"/>
        <v>4500</v>
      </c>
      <c r="O15" s="46">
        <f t="shared" si="5"/>
        <v>4090.9090909090905</v>
      </c>
      <c r="P15" s="46">
        <v>4500</v>
      </c>
      <c r="Q15" s="47">
        <v>1730</v>
      </c>
      <c r="R15" s="48">
        <f t="shared" si="3"/>
        <v>1730</v>
      </c>
      <c r="S15" s="26" t="str">
        <f t="shared" si="4"/>
        <v>VYHOVUJE</v>
      </c>
      <c r="U15" s="69"/>
    </row>
    <row r="16" spans="1:21" ht="37.5" customHeight="1" thickTop="1">
      <c r="A16" s="63" t="s">
        <v>31</v>
      </c>
      <c r="B16" s="64">
        <v>10</v>
      </c>
      <c r="C16" s="68" t="s">
        <v>63</v>
      </c>
      <c r="D16" s="66">
        <v>1</v>
      </c>
      <c r="E16" s="67" t="s">
        <v>18</v>
      </c>
      <c r="F16" s="68" t="s">
        <v>73</v>
      </c>
      <c r="G16" s="25" t="s">
        <v>112</v>
      </c>
      <c r="H16" s="107" t="s">
        <v>54</v>
      </c>
      <c r="I16" s="107"/>
      <c r="J16" s="107"/>
      <c r="K16" s="107" t="s">
        <v>32</v>
      </c>
      <c r="L16" s="107" t="s">
        <v>33</v>
      </c>
      <c r="M16" s="37">
        <f t="shared" si="0"/>
        <v>2593</v>
      </c>
      <c r="N16" s="37">
        <f t="shared" si="1"/>
        <v>2700</v>
      </c>
      <c r="O16" s="38">
        <v>2593</v>
      </c>
      <c r="P16" s="38">
        <v>2700</v>
      </c>
      <c r="Q16" s="39">
        <v>1830</v>
      </c>
      <c r="R16" s="40">
        <f t="shared" si="3"/>
        <v>1830</v>
      </c>
      <c r="S16" s="21" t="str">
        <f t="shared" si="4"/>
        <v>VYHOVUJE</v>
      </c>
      <c r="U16" s="69"/>
    </row>
    <row r="17" spans="2:21" ht="35.25" customHeight="1">
      <c r="B17" s="70">
        <v>11</v>
      </c>
      <c r="C17" s="71" t="s">
        <v>64</v>
      </c>
      <c r="D17" s="72">
        <v>1</v>
      </c>
      <c r="E17" s="73" t="s">
        <v>18</v>
      </c>
      <c r="F17" s="71" t="s">
        <v>74</v>
      </c>
      <c r="G17" s="5" t="s">
        <v>113</v>
      </c>
      <c r="H17" s="108"/>
      <c r="I17" s="108"/>
      <c r="J17" s="108"/>
      <c r="K17" s="108"/>
      <c r="L17" s="108"/>
      <c r="M17" s="41">
        <f t="shared" si="0"/>
        <v>3415</v>
      </c>
      <c r="N17" s="41">
        <f t="shared" si="1"/>
        <v>3600</v>
      </c>
      <c r="O17" s="42">
        <v>3415</v>
      </c>
      <c r="P17" s="42">
        <v>3600</v>
      </c>
      <c r="Q17" s="43">
        <v>2917</v>
      </c>
      <c r="R17" s="44">
        <f t="shared" si="3"/>
        <v>2917</v>
      </c>
      <c r="S17" s="22" t="str">
        <f t="shared" si="4"/>
        <v>VYHOVUJE</v>
      </c>
      <c r="U17" s="69"/>
    </row>
    <row r="18" spans="2:21" ht="39.75" customHeight="1">
      <c r="B18" s="70">
        <v>12</v>
      </c>
      <c r="C18" s="71" t="s">
        <v>65</v>
      </c>
      <c r="D18" s="72">
        <v>1</v>
      </c>
      <c r="E18" s="73" t="s">
        <v>18</v>
      </c>
      <c r="F18" s="71" t="s">
        <v>75</v>
      </c>
      <c r="G18" s="5" t="s">
        <v>114</v>
      </c>
      <c r="H18" s="108"/>
      <c r="I18" s="108"/>
      <c r="J18" s="108"/>
      <c r="K18" s="108"/>
      <c r="L18" s="108"/>
      <c r="M18" s="41">
        <f t="shared" si="0"/>
        <v>3415</v>
      </c>
      <c r="N18" s="41">
        <f t="shared" si="1"/>
        <v>3600</v>
      </c>
      <c r="O18" s="42">
        <v>3415</v>
      </c>
      <c r="P18" s="42">
        <v>3600</v>
      </c>
      <c r="Q18" s="43">
        <v>2917</v>
      </c>
      <c r="R18" s="44">
        <f t="shared" si="3"/>
        <v>2917</v>
      </c>
      <c r="S18" s="22" t="str">
        <f t="shared" si="4"/>
        <v>VYHOVUJE</v>
      </c>
      <c r="U18" s="69"/>
    </row>
    <row r="19" spans="2:21" ht="40.5" customHeight="1" thickBot="1">
      <c r="B19" s="74">
        <v>13</v>
      </c>
      <c r="C19" s="75" t="s">
        <v>66</v>
      </c>
      <c r="D19" s="76">
        <v>1</v>
      </c>
      <c r="E19" s="77" t="s">
        <v>18</v>
      </c>
      <c r="F19" s="75" t="s">
        <v>76</v>
      </c>
      <c r="G19" s="6" t="s">
        <v>115</v>
      </c>
      <c r="H19" s="109"/>
      <c r="I19" s="109"/>
      <c r="J19" s="109"/>
      <c r="K19" s="109"/>
      <c r="L19" s="109"/>
      <c r="M19" s="45">
        <f t="shared" si="0"/>
        <v>3415</v>
      </c>
      <c r="N19" s="45">
        <f t="shared" si="1"/>
        <v>3600</v>
      </c>
      <c r="O19" s="46">
        <v>3415</v>
      </c>
      <c r="P19" s="46">
        <v>3600</v>
      </c>
      <c r="Q19" s="47">
        <v>2917</v>
      </c>
      <c r="R19" s="48">
        <f t="shared" si="3"/>
        <v>2917</v>
      </c>
      <c r="S19" s="26" t="str">
        <f t="shared" si="4"/>
        <v>VYHOVUJE</v>
      </c>
      <c r="U19" s="69"/>
    </row>
    <row r="20" spans="1:21" ht="54.75" customHeight="1" thickTop="1">
      <c r="A20" s="63" t="s">
        <v>34</v>
      </c>
      <c r="B20" s="64">
        <v>14</v>
      </c>
      <c r="C20" s="68" t="s">
        <v>35</v>
      </c>
      <c r="D20" s="66">
        <v>1</v>
      </c>
      <c r="E20" s="67" t="s">
        <v>18</v>
      </c>
      <c r="F20" s="83" t="s">
        <v>77</v>
      </c>
      <c r="G20" s="25" t="s">
        <v>116</v>
      </c>
      <c r="H20" s="107" t="s">
        <v>54</v>
      </c>
      <c r="I20" s="107" t="s">
        <v>20</v>
      </c>
      <c r="J20" s="107" t="s">
        <v>39</v>
      </c>
      <c r="K20" s="107" t="s">
        <v>40</v>
      </c>
      <c r="L20" s="107" t="s">
        <v>41</v>
      </c>
      <c r="M20" s="37">
        <f t="shared" si="0"/>
        <v>2191</v>
      </c>
      <c r="N20" s="37">
        <f t="shared" si="1"/>
        <v>2700</v>
      </c>
      <c r="O20" s="38">
        <v>2191</v>
      </c>
      <c r="P20" s="38">
        <v>2700</v>
      </c>
      <c r="Q20" s="39">
        <v>1828</v>
      </c>
      <c r="R20" s="40">
        <f t="shared" si="3"/>
        <v>1828</v>
      </c>
      <c r="S20" s="21" t="str">
        <f t="shared" si="4"/>
        <v>VYHOVUJE</v>
      </c>
      <c r="U20" s="69"/>
    </row>
    <row r="21" spans="2:21" ht="65.25" customHeight="1">
      <c r="B21" s="70">
        <v>15</v>
      </c>
      <c r="C21" s="71" t="s">
        <v>36</v>
      </c>
      <c r="D21" s="72">
        <v>1</v>
      </c>
      <c r="E21" s="73" t="s">
        <v>18</v>
      </c>
      <c r="F21" s="85" t="s">
        <v>78</v>
      </c>
      <c r="G21" s="5" t="s">
        <v>117</v>
      </c>
      <c r="H21" s="108"/>
      <c r="I21" s="108"/>
      <c r="J21" s="108"/>
      <c r="K21" s="108"/>
      <c r="L21" s="108"/>
      <c r="M21" s="41">
        <f t="shared" si="0"/>
        <v>3221</v>
      </c>
      <c r="N21" s="41">
        <f t="shared" si="1"/>
        <v>3990</v>
      </c>
      <c r="O21" s="42">
        <v>3221</v>
      </c>
      <c r="P21" s="42">
        <v>3990</v>
      </c>
      <c r="Q21" s="43">
        <v>2292</v>
      </c>
      <c r="R21" s="44">
        <f t="shared" si="3"/>
        <v>2292</v>
      </c>
      <c r="S21" s="22" t="str">
        <f t="shared" si="4"/>
        <v>VYHOVUJE</v>
      </c>
      <c r="U21" s="69"/>
    </row>
    <row r="22" spans="2:21" ht="70.5" customHeight="1">
      <c r="B22" s="70">
        <v>16</v>
      </c>
      <c r="C22" s="84" t="s">
        <v>37</v>
      </c>
      <c r="D22" s="72">
        <v>1</v>
      </c>
      <c r="E22" s="73" t="s">
        <v>18</v>
      </c>
      <c r="F22" s="85" t="s">
        <v>79</v>
      </c>
      <c r="G22" s="5" t="s">
        <v>118</v>
      </c>
      <c r="H22" s="108"/>
      <c r="I22" s="108"/>
      <c r="J22" s="108"/>
      <c r="K22" s="108"/>
      <c r="L22" s="108"/>
      <c r="M22" s="41">
        <f t="shared" si="0"/>
        <v>3221</v>
      </c>
      <c r="N22" s="41">
        <f t="shared" si="1"/>
        <v>3990</v>
      </c>
      <c r="O22" s="42">
        <v>3221</v>
      </c>
      <c r="P22" s="42">
        <v>3990</v>
      </c>
      <c r="Q22" s="43">
        <v>2292</v>
      </c>
      <c r="R22" s="44">
        <f t="shared" si="3"/>
        <v>2292</v>
      </c>
      <c r="S22" s="22" t="str">
        <f t="shared" si="4"/>
        <v>VYHOVUJE</v>
      </c>
      <c r="U22" s="69"/>
    </row>
    <row r="23" spans="2:21" ht="78" customHeight="1" thickBot="1">
      <c r="B23" s="74">
        <v>17</v>
      </c>
      <c r="C23" s="86" t="s">
        <v>38</v>
      </c>
      <c r="D23" s="76">
        <v>1</v>
      </c>
      <c r="E23" s="77" t="s">
        <v>18</v>
      </c>
      <c r="F23" s="87" t="s">
        <v>79</v>
      </c>
      <c r="G23" s="6" t="s">
        <v>119</v>
      </c>
      <c r="H23" s="109"/>
      <c r="I23" s="109"/>
      <c r="J23" s="109"/>
      <c r="K23" s="109"/>
      <c r="L23" s="109"/>
      <c r="M23" s="45">
        <f t="shared" si="0"/>
        <v>3221</v>
      </c>
      <c r="N23" s="45">
        <f t="shared" si="1"/>
        <v>3990</v>
      </c>
      <c r="O23" s="46">
        <v>3221</v>
      </c>
      <c r="P23" s="46">
        <v>3990</v>
      </c>
      <c r="Q23" s="47">
        <v>2292</v>
      </c>
      <c r="R23" s="48">
        <f t="shared" si="3"/>
        <v>2292</v>
      </c>
      <c r="S23" s="26" t="str">
        <f t="shared" si="4"/>
        <v>VYHOVUJE</v>
      </c>
      <c r="U23" s="69"/>
    </row>
    <row r="24" spans="1:21" ht="31.5" thickBot="1" thickTop="1">
      <c r="A24" s="63" t="s">
        <v>45</v>
      </c>
      <c r="B24" s="78">
        <v>18</v>
      </c>
      <c r="C24" s="79" t="s">
        <v>42</v>
      </c>
      <c r="D24" s="80">
        <v>1</v>
      </c>
      <c r="E24" s="81" t="s">
        <v>18</v>
      </c>
      <c r="F24" s="79" t="s">
        <v>86</v>
      </c>
      <c r="G24" s="27" t="s">
        <v>120</v>
      </c>
      <c r="H24" s="81" t="s">
        <v>54</v>
      </c>
      <c r="I24" s="81"/>
      <c r="J24" s="81"/>
      <c r="K24" s="81" t="s">
        <v>43</v>
      </c>
      <c r="L24" s="81" t="s">
        <v>44</v>
      </c>
      <c r="M24" s="28">
        <f t="shared" si="0"/>
        <v>1250</v>
      </c>
      <c r="N24" s="28">
        <f t="shared" si="1"/>
        <v>1500</v>
      </c>
      <c r="O24" s="29">
        <v>1250</v>
      </c>
      <c r="P24" s="29">
        <v>1500</v>
      </c>
      <c r="Q24" s="30">
        <v>1220</v>
      </c>
      <c r="R24" s="31">
        <f t="shared" si="3"/>
        <v>1220</v>
      </c>
      <c r="S24" s="24" t="str">
        <f t="shared" si="4"/>
        <v>VYHOVUJE</v>
      </c>
      <c r="U24" s="69"/>
    </row>
    <row r="25" spans="1:21" ht="44.25" customHeight="1" thickTop="1">
      <c r="A25" s="63" t="s">
        <v>46</v>
      </c>
      <c r="B25" s="64">
        <v>19</v>
      </c>
      <c r="C25" s="68" t="s">
        <v>80</v>
      </c>
      <c r="D25" s="66">
        <v>2</v>
      </c>
      <c r="E25" s="67" t="s">
        <v>18</v>
      </c>
      <c r="F25" s="68" t="s">
        <v>100</v>
      </c>
      <c r="G25" s="25" t="s">
        <v>121</v>
      </c>
      <c r="H25" s="107" t="s">
        <v>54</v>
      </c>
      <c r="I25" s="107"/>
      <c r="J25" s="107"/>
      <c r="K25" s="107" t="s">
        <v>47</v>
      </c>
      <c r="L25" s="107" t="s">
        <v>48</v>
      </c>
      <c r="M25" s="37">
        <f t="shared" si="0"/>
        <v>6048</v>
      </c>
      <c r="N25" s="37">
        <f t="shared" si="1"/>
        <v>7000</v>
      </c>
      <c r="O25" s="38">
        <v>3024</v>
      </c>
      <c r="P25" s="38">
        <v>3500</v>
      </c>
      <c r="Q25" s="39">
        <v>2103</v>
      </c>
      <c r="R25" s="40">
        <f t="shared" si="3"/>
        <v>4206</v>
      </c>
      <c r="S25" s="21" t="str">
        <f t="shared" si="4"/>
        <v>VYHOVUJE</v>
      </c>
      <c r="U25" s="69"/>
    </row>
    <row r="26" spans="2:21" ht="58.5" customHeight="1">
      <c r="B26" s="70">
        <v>20</v>
      </c>
      <c r="C26" s="71" t="s">
        <v>72</v>
      </c>
      <c r="D26" s="72">
        <v>2</v>
      </c>
      <c r="E26" s="73" t="s">
        <v>18</v>
      </c>
      <c r="F26" s="84" t="s">
        <v>101</v>
      </c>
      <c r="G26" s="5" t="s">
        <v>122</v>
      </c>
      <c r="H26" s="108"/>
      <c r="I26" s="108"/>
      <c r="J26" s="108"/>
      <c r="K26" s="108"/>
      <c r="L26" s="108"/>
      <c r="M26" s="41">
        <f t="shared" si="0"/>
        <v>4728</v>
      </c>
      <c r="N26" s="41">
        <f t="shared" si="1"/>
        <v>5800</v>
      </c>
      <c r="O26" s="42">
        <v>2364</v>
      </c>
      <c r="P26" s="42">
        <v>2900</v>
      </c>
      <c r="Q26" s="43">
        <v>593</v>
      </c>
      <c r="R26" s="44">
        <f t="shared" si="3"/>
        <v>1186</v>
      </c>
      <c r="S26" s="22" t="str">
        <f t="shared" si="4"/>
        <v>VYHOVUJE</v>
      </c>
      <c r="U26" s="69"/>
    </row>
    <row r="27" spans="2:21" ht="59.25" customHeight="1" thickBot="1">
      <c r="B27" s="74">
        <v>21</v>
      </c>
      <c r="C27" s="75" t="s">
        <v>81</v>
      </c>
      <c r="D27" s="76">
        <v>1</v>
      </c>
      <c r="E27" s="77" t="s">
        <v>18</v>
      </c>
      <c r="F27" s="86" t="s">
        <v>102</v>
      </c>
      <c r="G27" s="6" t="s">
        <v>123</v>
      </c>
      <c r="H27" s="109"/>
      <c r="I27" s="109"/>
      <c r="J27" s="109"/>
      <c r="K27" s="109"/>
      <c r="L27" s="109"/>
      <c r="M27" s="45">
        <f t="shared" si="0"/>
        <v>1535</v>
      </c>
      <c r="N27" s="45">
        <f t="shared" si="1"/>
        <v>1700</v>
      </c>
      <c r="O27" s="46">
        <v>1535</v>
      </c>
      <c r="P27" s="46">
        <v>1700</v>
      </c>
      <c r="Q27" s="47">
        <v>278</v>
      </c>
      <c r="R27" s="48">
        <f t="shared" si="3"/>
        <v>278</v>
      </c>
      <c r="S27" s="26" t="str">
        <f t="shared" si="4"/>
        <v>VYHOVUJE</v>
      </c>
      <c r="U27" s="69"/>
    </row>
    <row r="28" spans="1:21" ht="64.5" customHeight="1" thickTop="1">
      <c r="A28" s="63" t="s">
        <v>49</v>
      </c>
      <c r="B28" s="64">
        <v>22</v>
      </c>
      <c r="C28" s="68" t="s">
        <v>82</v>
      </c>
      <c r="D28" s="88">
        <v>1</v>
      </c>
      <c r="E28" s="89" t="s">
        <v>18</v>
      </c>
      <c r="F28" s="68" t="s">
        <v>69</v>
      </c>
      <c r="G28" s="25" t="s">
        <v>124</v>
      </c>
      <c r="H28" s="107" t="s">
        <v>54</v>
      </c>
      <c r="I28" s="107"/>
      <c r="J28" s="107"/>
      <c r="K28" s="107" t="s">
        <v>50</v>
      </c>
      <c r="L28" s="107" t="s">
        <v>51</v>
      </c>
      <c r="M28" s="37">
        <f t="shared" si="0"/>
        <v>1740</v>
      </c>
      <c r="N28" s="37">
        <f t="shared" si="1"/>
        <v>1900</v>
      </c>
      <c r="O28" s="38">
        <v>1740</v>
      </c>
      <c r="P28" s="38">
        <v>1900</v>
      </c>
      <c r="Q28" s="39">
        <v>1900</v>
      </c>
      <c r="R28" s="40">
        <f t="shared" si="3"/>
        <v>1900</v>
      </c>
      <c r="S28" s="21" t="str">
        <f t="shared" si="4"/>
        <v>VYHOVUJE</v>
      </c>
      <c r="U28" s="69"/>
    </row>
    <row r="29" spans="2:21" ht="36.75" customHeight="1">
      <c r="B29" s="70">
        <v>23</v>
      </c>
      <c r="C29" s="71" t="s">
        <v>83</v>
      </c>
      <c r="D29" s="72">
        <v>1</v>
      </c>
      <c r="E29" s="73" t="s">
        <v>18</v>
      </c>
      <c r="F29" s="71" t="s">
        <v>70</v>
      </c>
      <c r="G29" s="5" t="s">
        <v>125</v>
      </c>
      <c r="H29" s="108"/>
      <c r="I29" s="108"/>
      <c r="J29" s="108"/>
      <c r="K29" s="108"/>
      <c r="L29" s="108"/>
      <c r="M29" s="41">
        <f t="shared" si="0"/>
        <v>2400</v>
      </c>
      <c r="N29" s="41">
        <f t="shared" si="1"/>
        <v>2800</v>
      </c>
      <c r="O29" s="42">
        <v>2400</v>
      </c>
      <c r="P29" s="42">
        <v>2800</v>
      </c>
      <c r="Q29" s="43">
        <v>2180</v>
      </c>
      <c r="R29" s="44">
        <f t="shared" si="3"/>
        <v>2180</v>
      </c>
      <c r="S29" s="22" t="str">
        <f t="shared" si="4"/>
        <v>VYHOVUJE</v>
      </c>
      <c r="U29" s="69"/>
    </row>
    <row r="30" spans="2:21" ht="72" customHeight="1">
      <c r="B30" s="70">
        <v>24</v>
      </c>
      <c r="C30" s="84" t="s">
        <v>84</v>
      </c>
      <c r="D30" s="72">
        <v>1</v>
      </c>
      <c r="E30" s="73" t="s">
        <v>18</v>
      </c>
      <c r="F30" s="84" t="s">
        <v>70</v>
      </c>
      <c r="G30" s="5" t="s">
        <v>126</v>
      </c>
      <c r="H30" s="108"/>
      <c r="I30" s="108"/>
      <c r="J30" s="108"/>
      <c r="K30" s="108"/>
      <c r="L30" s="108"/>
      <c r="M30" s="41">
        <f t="shared" si="0"/>
        <v>2400</v>
      </c>
      <c r="N30" s="41">
        <f t="shared" si="1"/>
        <v>2800</v>
      </c>
      <c r="O30" s="42">
        <v>2400</v>
      </c>
      <c r="P30" s="42">
        <v>2800</v>
      </c>
      <c r="Q30" s="43">
        <v>2180</v>
      </c>
      <c r="R30" s="44">
        <f t="shared" si="3"/>
        <v>2180</v>
      </c>
      <c r="S30" s="22" t="str">
        <f t="shared" si="4"/>
        <v>VYHOVUJE</v>
      </c>
      <c r="U30" s="69"/>
    </row>
    <row r="31" spans="2:21" ht="61.5" customHeight="1" thickBot="1">
      <c r="B31" s="74">
        <v>25</v>
      </c>
      <c r="C31" s="86" t="s">
        <v>85</v>
      </c>
      <c r="D31" s="76">
        <v>1</v>
      </c>
      <c r="E31" s="77" t="s">
        <v>18</v>
      </c>
      <c r="F31" s="86" t="s">
        <v>70</v>
      </c>
      <c r="G31" s="6" t="s">
        <v>127</v>
      </c>
      <c r="H31" s="109"/>
      <c r="I31" s="109"/>
      <c r="J31" s="109"/>
      <c r="K31" s="109"/>
      <c r="L31" s="109"/>
      <c r="M31" s="45">
        <f t="shared" si="0"/>
        <v>2400</v>
      </c>
      <c r="N31" s="45">
        <f t="shared" si="1"/>
        <v>2800</v>
      </c>
      <c r="O31" s="46">
        <v>2400</v>
      </c>
      <c r="P31" s="46">
        <v>2800</v>
      </c>
      <c r="Q31" s="47">
        <v>2180</v>
      </c>
      <c r="R31" s="48">
        <f t="shared" si="3"/>
        <v>2180</v>
      </c>
      <c r="S31" s="26" t="str">
        <f t="shared" si="4"/>
        <v>VYHOVUJE</v>
      </c>
      <c r="U31" s="69"/>
    </row>
    <row r="32" spans="3:15" ht="13.5" customHeight="1" thickBot="1" thickTop="1">
      <c r="C32" s="34"/>
      <c r="D32" s="63"/>
      <c r="E32" s="34"/>
      <c r="F32" s="34"/>
      <c r="G32" s="63"/>
      <c r="H32" s="34"/>
      <c r="I32" s="34"/>
      <c r="L32" s="34"/>
      <c r="M32" s="63"/>
      <c r="N32" s="63"/>
      <c r="O32" s="63"/>
    </row>
    <row r="33" spans="1:21" ht="60.75" customHeight="1" thickBot="1" thickTop="1">
      <c r="A33" s="90"/>
      <c r="B33" s="104" t="s">
        <v>6</v>
      </c>
      <c r="C33" s="104"/>
      <c r="D33" s="104"/>
      <c r="E33" s="104"/>
      <c r="F33" s="104"/>
      <c r="G33" s="104"/>
      <c r="H33" s="16"/>
      <c r="I33" s="16"/>
      <c r="J33" s="16"/>
      <c r="K33" s="91"/>
      <c r="L33" s="91"/>
      <c r="M33" s="92"/>
      <c r="N33" s="49"/>
      <c r="O33" s="20" t="s">
        <v>7</v>
      </c>
      <c r="P33" s="12" t="s">
        <v>8</v>
      </c>
      <c r="Q33" s="110" t="s">
        <v>9</v>
      </c>
      <c r="R33" s="111"/>
      <c r="S33" s="112"/>
      <c r="U33" s="69"/>
    </row>
    <row r="34" spans="1:19" ht="33" customHeight="1" thickBot="1" thickTop="1">
      <c r="A34" s="90"/>
      <c r="B34" s="113" t="s">
        <v>5</v>
      </c>
      <c r="C34" s="113"/>
      <c r="D34" s="113"/>
      <c r="E34" s="113"/>
      <c r="F34" s="113"/>
      <c r="G34" s="113"/>
      <c r="H34" s="93"/>
      <c r="K34" s="17"/>
      <c r="L34" s="17"/>
      <c r="M34" s="1"/>
      <c r="N34" s="50"/>
      <c r="O34" s="2">
        <f>SUM(M7:M31)</f>
        <v>77220.27272727274</v>
      </c>
      <c r="P34" s="52">
        <f>SUM(N7:N31)</f>
        <v>87570</v>
      </c>
      <c r="Q34" s="114">
        <f>SUM(R7:R31)</f>
        <v>53797</v>
      </c>
      <c r="R34" s="115"/>
      <c r="S34" s="116"/>
    </row>
    <row r="35" spans="1:20" ht="39.75" customHeight="1" thickTop="1">
      <c r="A35" s="90"/>
      <c r="I35" s="18"/>
      <c r="J35" s="18"/>
      <c r="K35" s="19"/>
      <c r="L35" s="19"/>
      <c r="M35" s="3"/>
      <c r="N35" s="96"/>
      <c r="O35" s="96"/>
      <c r="P35" s="96"/>
      <c r="Q35" s="97"/>
      <c r="R35" s="97"/>
      <c r="S35" s="97"/>
      <c r="T35" s="97"/>
    </row>
    <row r="36" spans="1:20" ht="19.9" customHeight="1">
      <c r="A36" s="90"/>
      <c r="K36" s="19"/>
      <c r="L36" s="19"/>
      <c r="M36" s="3"/>
      <c r="N36" s="96"/>
      <c r="O36" s="96"/>
      <c r="P36" s="4"/>
      <c r="Q36" s="4"/>
      <c r="R36" s="4"/>
      <c r="S36" s="97"/>
      <c r="T36" s="97"/>
    </row>
    <row r="37" spans="1:20" ht="71.25" customHeight="1">
      <c r="A37" s="90"/>
      <c r="K37" s="19"/>
      <c r="L37" s="19"/>
      <c r="M37" s="3"/>
      <c r="N37" s="96"/>
      <c r="O37" s="96"/>
      <c r="P37" s="4"/>
      <c r="Q37" s="4"/>
      <c r="R37" s="4"/>
      <c r="S37" s="97"/>
      <c r="T37" s="97"/>
    </row>
    <row r="38" spans="1:20" ht="36" customHeight="1">
      <c r="A38" s="90"/>
      <c r="K38" s="98"/>
      <c r="L38" s="98"/>
      <c r="M38" s="97"/>
      <c r="N38" s="97"/>
      <c r="O38" s="97"/>
      <c r="P38" s="96"/>
      <c r="Q38" s="97"/>
      <c r="R38" s="97"/>
      <c r="S38" s="97"/>
      <c r="T38" s="97"/>
    </row>
    <row r="39" spans="1:20" ht="14.25" customHeight="1">
      <c r="A39" s="90"/>
      <c r="B39" s="97"/>
      <c r="C39" s="16"/>
      <c r="D39" s="99"/>
      <c r="E39" s="91"/>
      <c r="F39" s="16"/>
      <c r="G39" s="96"/>
      <c r="H39" s="16"/>
      <c r="I39" s="16"/>
      <c r="J39" s="98"/>
      <c r="K39" s="98"/>
      <c r="L39" s="98"/>
      <c r="M39" s="96"/>
      <c r="N39" s="96"/>
      <c r="O39" s="96"/>
      <c r="P39" s="96"/>
      <c r="Q39" s="97"/>
      <c r="R39" s="97"/>
      <c r="S39" s="97"/>
      <c r="T39" s="97"/>
    </row>
    <row r="40" spans="1:20" ht="14.25" customHeight="1">
      <c r="A40" s="90"/>
      <c r="B40" s="97"/>
      <c r="C40" s="16"/>
      <c r="D40" s="99"/>
      <c r="E40" s="91"/>
      <c r="F40" s="16"/>
      <c r="G40" s="96"/>
      <c r="H40" s="16"/>
      <c r="I40" s="16"/>
      <c r="J40" s="98"/>
      <c r="K40" s="98"/>
      <c r="L40" s="98"/>
      <c r="M40" s="96"/>
      <c r="N40" s="96"/>
      <c r="O40" s="96"/>
      <c r="P40" s="96"/>
      <c r="Q40" s="97"/>
      <c r="R40" s="97"/>
      <c r="S40" s="97"/>
      <c r="T40" s="97"/>
    </row>
    <row r="41" spans="1:20" ht="14.25" customHeight="1">
      <c r="A41" s="90"/>
      <c r="B41" s="97"/>
      <c r="C41" s="16"/>
      <c r="D41" s="99"/>
      <c r="E41" s="91"/>
      <c r="F41" s="16"/>
      <c r="G41" s="96"/>
      <c r="H41" s="16"/>
      <c r="I41" s="16"/>
      <c r="J41" s="98"/>
      <c r="K41" s="98"/>
      <c r="L41" s="98"/>
      <c r="M41" s="96"/>
      <c r="N41" s="96"/>
      <c r="O41" s="96"/>
      <c r="P41" s="96"/>
      <c r="Q41" s="97"/>
      <c r="R41" s="97"/>
      <c r="S41" s="97"/>
      <c r="T41" s="97"/>
    </row>
    <row r="42" spans="1:20" ht="14.25" customHeight="1">
      <c r="A42" s="90"/>
      <c r="B42" s="97"/>
      <c r="C42" s="16"/>
      <c r="D42" s="99"/>
      <c r="E42" s="91"/>
      <c r="F42" s="16"/>
      <c r="G42" s="96"/>
      <c r="H42" s="16"/>
      <c r="I42" s="16"/>
      <c r="J42" s="98"/>
      <c r="K42" s="98"/>
      <c r="L42" s="98"/>
      <c r="M42" s="96"/>
      <c r="N42" s="96"/>
      <c r="O42" s="96"/>
      <c r="P42" s="96"/>
      <c r="Q42" s="97"/>
      <c r="R42" s="97"/>
      <c r="S42" s="97"/>
      <c r="T42" s="97"/>
    </row>
    <row r="43" spans="3:15" ht="15">
      <c r="C43" s="34"/>
      <c r="D43" s="63"/>
      <c r="E43" s="34"/>
      <c r="F43" s="34"/>
      <c r="G43" s="63"/>
      <c r="H43" s="34"/>
      <c r="I43" s="34"/>
      <c r="L43" s="34"/>
      <c r="M43" s="63"/>
      <c r="N43" s="63"/>
      <c r="O43" s="63"/>
    </row>
    <row r="44" spans="3:15" ht="15">
      <c r="C44" s="34"/>
      <c r="D44" s="63"/>
      <c r="E44" s="34"/>
      <c r="F44" s="34"/>
      <c r="G44" s="63"/>
      <c r="H44" s="34"/>
      <c r="I44" s="34"/>
      <c r="L44" s="34"/>
      <c r="M44" s="63"/>
      <c r="N44" s="63"/>
      <c r="O44" s="63"/>
    </row>
    <row r="45" spans="3:15" ht="15">
      <c r="C45" s="34"/>
      <c r="D45" s="63"/>
      <c r="E45" s="34"/>
      <c r="F45" s="34"/>
      <c r="G45" s="63"/>
      <c r="H45" s="34"/>
      <c r="I45" s="34"/>
      <c r="L45" s="34"/>
      <c r="M45" s="63"/>
      <c r="N45" s="63"/>
      <c r="O45" s="63"/>
    </row>
  </sheetData>
  <mergeCells count="38">
    <mergeCell ref="I12:I15"/>
    <mergeCell ref="J12:J15"/>
    <mergeCell ref="K12:K15"/>
    <mergeCell ref="L12:L15"/>
    <mergeCell ref="H20:H23"/>
    <mergeCell ref="I20:I23"/>
    <mergeCell ref="J20:J23"/>
    <mergeCell ref="K20:K23"/>
    <mergeCell ref="L20:L23"/>
    <mergeCell ref="I16:I19"/>
    <mergeCell ref="J16:J19"/>
    <mergeCell ref="B34:G34"/>
    <mergeCell ref="Q34:S34"/>
    <mergeCell ref="H25:H27"/>
    <mergeCell ref="I25:I27"/>
    <mergeCell ref="J25:J27"/>
    <mergeCell ref="K25:K27"/>
    <mergeCell ref="L25:L27"/>
    <mergeCell ref="H28:H31"/>
    <mergeCell ref="I28:I31"/>
    <mergeCell ref="J28:J31"/>
    <mergeCell ref="L28:L31"/>
    <mergeCell ref="Q2:S2"/>
    <mergeCell ref="B1:C1"/>
    <mergeCell ref="B33:G33"/>
    <mergeCell ref="G3:K3"/>
    <mergeCell ref="G2:K2"/>
    <mergeCell ref="H7:H10"/>
    <mergeCell ref="I7:I10"/>
    <mergeCell ref="J7:J10"/>
    <mergeCell ref="K7:K10"/>
    <mergeCell ref="H16:H19"/>
    <mergeCell ref="L16:L19"/>
    <mergeCell ref="K16:K19"/>
    <mergeCell ref="K28:K31"/>
    <mergeCell ref="L7:L10"/>
    <mergeCell ref="Q33:S33"/>
    <mergeCell ref="H12:H15"/>
  </mergeCells>
  <conditionalFormatting sqref="D29:D31 B7:B31">
    <cfRule type="containsBlanks" priority="33" dxfId="2">
      <formula>LEN(TRIM(B7))=0</formula>
    </cfRule>
  </conditionalFormatting>
  <conditionalFormatting sqref="G7:G31">
    <cfRule type="containsBlanks" priority="31" dxfId="14">
      <formula>LEN(TRIM(G7))=0</formula>
    </cfRule>
    <cfRule type="notContainsBlanks" priority="32" dxfId="13">
      <formula>LEN(TRIM(G7))&gt;0</formula>
    </cfRule>
  </conditionalFormatting>
  <conditionalFormatting sqref="B7:B31">
    <cfRule type="cellIs" priority="28" dxfId="19" operator="greaterThanOrEqual">
      <formula>1</formula>
    </cfRule>
  </conditionalFormatting>
  <conditionalFormatting sqref="Q7">
    <cfRule type="notContainsBlanks" priority="26" dxfId="1">
      <formula>LEN(TRIM(Q7))&gt;0</formula>
    </cfRule>
    <cfRule type="containsBlanks" priority="27" dxfId="0">
      <formula>LEN(TRIM(Q7))=0</formula>
    </cfRule>
  </conditionalFormatting>
  <conditionalFormatting sqref="S7:S31">
    <cfRule type="cellIs" priority="24" dxfId="16" operator="equal">
      <formula>"NEVYHOVUJE"</formula>
    </cfRule>
    <cfRule type="cellIs" priority="25" dxfId="15" operator="equal">
      <formula>"VYHOVUJE"</formula>
    </cfRule>
  </conditionalFormatting>
  <conditionalFormatting sqref="B4">
    <cfRule type="containsBlanks" priority="14" dxfId="14">
      <formula>LEN(TRIM(B4))=0</formula>
    </cfRule>
    <cfRule type="notContainsBlanks" priority="15" dxfId="13">
      <formula>LEN(TRIM(B4))&gt;0</formula>
    </cfRule>
  </conditionalFormatting>
  <conditionalFormatting sqref="D7">
    <cfRule type="containsBlanks" priority="13" dxfId="2">
      <formula>LEN(TRIM(D7))=0</formula>
    </cfRule>
  </conditionalFormatting>
  <conditionalFormatting sqref="D8">
    <cfRule type="containsBlanks" priority="12" dxfId="2">
      <formula>LEN(TRIM(D8))=0</formula>
    </cfRule>
  </conditionalFormatting>
  <conditionalFormatting sqref="D9">
    <cfRule type="containsBlanks" priority="11" dxfId="2">
      <formula>LEN(TRIM(D9))=0</formula>
    </cfRule>
  </conditionalFormatting>
  <conditionalFormatting sqref="D10">
    <cfRule type="containsBlanks" priority="10" dxfId="2">
      <formula>LEN(TRIM(D10))=0</formula>
    </cfRule>
  </conditionalFormatting>
  <conditionalFormatting sqref="D11">
    <cfRule type="containsBlanks" priority="9" dxfId="2">
      <formula>LEN(TRIM(D11))=0</formula>
    </cfRule>
  </conditionalFormatting>
  <conditionalFormatting sqref="D12:D15">
    <cfRule type="containsBlanks" priority="8" dxfId="2">
      <formula>LEN(TRIM(D12))=0</formula>
    </cfRule>
  </conditionalFormatting>
  <conditionalFormatting sqref="D16:D19">
    <cfRule type="containsBlanks" priority="7" dxfId="2">
      <formula>LEN(TRIM(D16))=0</formula>
    </cfRule>
  </conditionalFormatting>
  <conditionalFormatting sqref="D20:D23">
    <cfRule type="containsBlanks" priority="6" dxfId="2">
      <formula>LEN(TRIM(D20))=0</formula>
    </cfRule>
  </conditionalFormatting>
  <conditionalFormatting sqref="D24">
    <cfRule type="containsBlanks" priority="5" dxfId="2">
      <formula>LEN(TRIM(D24))=0</formula>
    </cfRule>
  </conditionalFormatting>
  <conditionalFormatting sqref="D25:D27">
    <cfRule type="containsBlanks" priority="4" dxfId="2">
      <formula>LEN(TRIM(D25))=0</formula>
    </cfRule>
  </conditionalFormatting>
  <conditionalFormatting sqref="D28">
    <cfRule type="containsBlanks" priority="3" dxfId="2">
      <formula>LEN(TRIM(D28))=0</formula>
    </cfRule>
  </conditionalFormatting>
  <conditionalFormatting sqref="Q8:Q31">
    <cfRule type="notContainsBlanks" priority="1" dxfId="1">
      <formula>LEN(TRIM(Q8))&gt;0</formula>
    </cfRule>
    <cfRule type="containsBlanks" priority="2" dxfId="0">
      <formula>LEN(TRIM(Q8))=0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i2cgJ+ilxONtdpRBsq3Of5epcYs=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ImZKlBeG8zMWIRSAL2GuApZkUzU=</DigestValue>
    </Reference>
  </SignedInfo>
  <SignatureValue>X/1yQlKlfdihmePtLruzVjduYmI5wQEtKFpAHm/fpJcivL1ZAh3jXtzvSLqFR8jZGoJW4mCBww8+
NXdB4sp6PxjAv9V1dRDaNqXjZnXz0Plq1G+AtQQfX6yKOUZEjXOoGHuozpc68F8M3zHcPBbw0DhK
mfJ4sVfCa4EoZ+NT181xT5ns4LgJVkhgDu5uNQOHwz111kgdMk0nFLO6bwf2zbIYkK2zBUMTZN3C
4qVr8GPfrWBkwYxAg/G1lD/7ayHPf5gEVuOC5cAU5PQoMdXj0msNgQwzC3DpKfobsZ+M1byn+A05
4GLlF4I6sKwrFqByHt0D5OhYLhSNoaYoYvIpDw==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CVNoHlY9/+M2gZQdB16uQqAIz4c=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lTyIuMayg4RzWVSMjbnK+zRDCs8=</DigestValue>
      </Reference>
      <Reference URI="/xl/styles.xml?ContentType=application/vnd.openxmlformats-officedocument.spreadsheetml.styles+xml">
        <DigestMethod Algorithm="http://www.w3.org/2000/09/xmldsig#sha1"/>
        <DigestValue>427Chva5oOEqIzy9gWNmod1t5cA=</DigestValue>
      </Reference>
      <Reference URI="/xl/worksheets/sheet1.xml?ContentType=application/vnd.openxmlformats-officedocument.spreadsheetml.worksheet+xml">
        <DigestMethod Algorithm="http://www.w3.org/2000/09/xmldsig#sha1"/>
        <DigestValue>eMkF8Qau//AExtxrZYXYgoEVHeE=</DigestValue>
      </Reference>
      <Reference URI="/xl/sharedStrings.xml?ContentType=application/vnd.openxmlformats-officedocument.spreadsheetml.sharedStrings+xml">
        <DigestMethod Algorithm="http://www.w3.org/2000/09/xmldsig#sha1"/>
        <DigestValue>otGZKLurUBjvmBU2RR7opHHzhAQ=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iybkwL+37vmaS1PZH6BfC+X/zj8=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2015-11-16T10:40:59Z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2015-11-16T10:40:59Z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TEUOjInvlf3SlLXh1rOG+z7LkC8=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DgDlDQMPlQ/8a4MNmYgwuMgIKw8=</DigestValue>
    </Reference>
  </SignedInfo>
  <SignatureValue>WG6djtkErkULcXlyKFHrq+RemSmDKmUu3Djm5WzQW4rhI7N5R+JpBajJt3RSOeMgL28EhWr6Pkej
XQM/mDuRrAWTNsjzHAM3reGozcYr8qHZQHBQaYGSx/V7vICC3wOLgzp9Xq/vWn3kjDCWVZt8b49s
lTkwKyNj03LkTQdO+4WyiPDaLx5FtcWWZUU+QPnnxhhu2n/CEUXqWbtl9ja5E3kkTlN2fSTeDxLG
cCsDp2Ao0umu9ym9XOxvX0KMt8Q+EMJ2rmrlKQkY0HFk1jsE/VrSymAKKmcQW0p+xegHSnARUOwN
xKSGrAKWFMOkbqHCXHSOJqQXxUS0IYfGTjvjWg==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CVNoHlY9/+M2gZQdB16uQqAIz4c=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lTyIuMayg4RzWVSMjbnK+zRDCs8=</DigestValue>
      </Reference>
      <Reference URI="/xl/styles.xml?ContentType=application/vnd.openxmlformats-officedocument.spreadsheetml.styles+xml">
        <DigestMethod Algorithm="http://www.w3.org/2000/09/xmldsig#sha1"/>
        <DigestValue>427Chva5oOEqIzy9gWNmod1t5cA=</DigestValue>
      </Reference>
      <Reference URI="/xl/worksheets/sheet1.xml?ContentType=application/vnd.openxmlformats-officedocument.spreadsheetml.worksheet+xml">
        <DigestMethod Algorithm="http://www.w3.org/2000/09/xmldsig#sha1"/>
        <DigestValue>eMkF8Qau//AExtxrZYXYgoEVHeE=</DigestValue>
      </Reference>
      <Reference URI="/xl/sharedStrings.xml?ContentType=application/vnd.openxmlformats-officedocument.spreadsheetml.sharedStrings+xml">
        <DigestMethod Algorithm="http://www.w3.org/2000/09/xmldsig#sha1"/>
        <DigestValue>otGZKLurUBjvmBU2RR7opHHzhAQ=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iybkwL+37vmaS1PZH6BfC+X/zj8=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2015-11-26T09:51:42Z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2015-11-26T09:51:42Z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Uknown</cp:lastModifiedBy>
  <cp:lastPrinted>2015-06-17T10:31:14Z</cp:lastPrinted>
  <dcterms:created xsi:type="dcterms:W3CDTF">2014-03-05T12:43:32Z</dcterms:created>
  <dcterms:modified xsi:type="dcterms:W3CDTF">2015-11-16T10:40:57Z</dcterms:modified>
  <cp:category/>
  <cp:version/>
  <cp:contentType/>
  <cp:contentStatus/>
</cp:coreProperties>
</file>