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440" windowHeight="13050" tabRatio="939" activeTab="0"/>
  </bookViews>
  <sheets>
    <sheet name="Tonery" sheetId="22" r:id="rId1"/>
  </sheets>
  <definedNames>
    <definedName name="_xlnm.Print_Area" localSheetId="0">'Tonery'!$A$1:$Q$17</definedName>
  </definedNames>
  <calcPr calcId="145621"/>
</workbook>
</file>

<file path=xl/sharedStrings.xml><?xml version="1.0" encoding="utf-8"?>
<sst xmlns="http://schemas.openxmlformats.org/spreadsheetml/2006/main" count="62" uniqueCount="51">
  <si>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</si>
  <si>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</si>
  <si>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</si>
  <si>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</si>
  <si>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</si>
  <si>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</si>
  <si>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</si>
  <si>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</si>
  <si>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</si>
  <si>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</si>
  <si>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</si>
  <si>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</si>
  <si>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</si>
  <si>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</si>
  <si>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</si>
  <si>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</si>
  <si>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</si>
  <si>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</si>
  <si>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ks</t>
  </si>
  <si>
    <t>CIV Šlosarová, 724094299</t>
  </si>
  <si>
    <t>CIV,Univerzitní 20, místnost č. UI125 Plzeň</t>
  </si>
  <si>
    <t xml:space="preserve"> toner do tiskárny HP 1320 -  černý</t>
  </si>
  <si>
    <t>toner do tiskárny HP LJ 2015 -  - černý</t>
  </si>
  <si>
    <t>toner do tiskárny  HP 2015- černý</t>
  </si>
  <si>
    <t>toner do tiskárny  HP4700 - modrá</t>
  </si>
  <si>
    <t>toner do tiskárny  HP4700 - žlutá</t>
  </si>
  <si>
    <t>toner do tiskárny  HP4700 - červená</t>
  </si>
  <si>
    <t>SAMOSTATNÁ FAKTURA</t>
  </si>
  <si>
    <t>Priloha_1_KS_technicka_specifikace_T-033-2015</t>
  </si>
  <si>
    <t>Tonery - 033 - 2015</t>
  </si>
  <si>
    <t xml:space="preserve">Originální toner .  Minimální výtěžnost při 5% pokrytí 7 000 stran. </t>
  </si>
  <si>
    <t xml:space="preserve">Originální toner.  Minimální výtěžnost při 5% pokrytí 24000stran. </t>
  </si>
  <si>
    <t>toner do tiskárny HP LJ P4515 -  černý</t>
  </si>
  <si>
    <t xml:space="preserve">Originální toner.  Minimální výtěžnost při 5% pokrytí 2 x 24 000 stran. </t>
  </si>
  <si>
    <t>toner do tiskárny  HP 4515- černý</t>
  </si>
  <si>
    <t xml:space="preserve">Originální toner.  Minimální výtěžnost při 5% pokrytí 2 x 7 000 stran. </t>
  </si>
  <si>
    <t xml:space="preserve">Originální toner.  Minimální výtěžnost při 5% pokrytí 10 000 stran. </t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</si>
  <si>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</si>
  <si>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</si>
  <si>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</si>
  <si>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</si>
  <si>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Kontaktní osoba 
k převzetí zboží </t>
  </si>
  <si>
    <t xml:space="preserve">Místo dodání </t>
  </si>
  <si>
    <t xml:space="preserve">Originální nebo kompatibilní toner splňující podmínky certifikátu STMC. Minimální výtěžnost při 5% pokrytí 6000 stran. </t>
  </si>
  <si>
    <t>Printline kompatibilní toner s HP Q5949X, černý</t>
  </si>
  <si>
    <t>HP tisková kazeta černá velká, CC364X</t>
  </si>
  <si>
    <t>HP Toner Cart pro LJ P2015, Q7553X</t>
  </si>
  <si>
    <t>HP Toner Cart pro LJ P2015, Q7553XD - 2 pack</t>
  </si>
  <si>
    <t>HP color laserjet azurový toner, Q5951A</t>
  </si>
  <si>
    <t>HP color laserjet žlutý toner, Q5952A</t>
  </si>
  <si>
    <t>HP color laserjet purpurový toner, Q5953A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</si>
</sst>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5A9E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1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medium"/>
    </border>
    <border>
      <left style="thick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1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3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3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3" fillId="6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horizontal="center" vertical="center"/>
      <protection/>
    </xf>
    <xf numFmtId="0" fontId="6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3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6" fillId="2" borderId="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3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 locked="0"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7" xfId="0" applyNumberFormat="1" applyBorder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0" xfId="0" applyProtection="1">
      <protection/>
    </xf>
    <xf numFmtId="3" fontId="0" fillId="4" borderId="8" xfId="0" applyNumberFormat="1" applyFill="1" applyBorder="1" applyAlignment="1" applyProtection="1">
      <alignment horizontal="center" vertical="center" wrapText="1"/>
      <protection/>
    </xf>
    <xf numFmtId="3" fontId="0" fillId="3" borderId="5" xfId="0" applyNumberFormat="1" applyFill="1" applyBorder="1" applyAlignment="1" applyProtection="1">
      <alignment horizontal="center" vertical="center" wrapText="1"/>
      <protection/>
    </xf>
    <xf numFmtId="0" fontId="0" fillId="3" borderId="5" xfId="0" applyNumberFormat="1" applyFill="1" applyBorder="1" applyAlignment="1" applyProtection="1">
      <alignment horizontal="center" vertical="center" wrapText="1"/>
      <protection/>
    </xf>
    <xf numFmtId="0" fontId="0" fillId="3" borderId="9" xfId="0" applyNumberFormat="1" applyFont="1" applyFill="1" applyBorder="1" applyAlignment="1" applyProtection="1">
      <alignment vertical="center" wrapText="1"/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left" vertical="center" wrapText="1" indent="1"/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11" xfId="0" applyNumberFormat="1" applyFont="1" applyFill="1" applyBorder="1" applyAlignment="1" applyProtection="1">
      <alignment vertical="center" wrapText="1"/>
      <protection/>
    </xf>
    <xf numFmtId="3" fontId="0" fillId="4" borderId="12" xfId="0" applyNumberFormat="1" applyFill="1" applyBorder="1" applyAlignment="1" applyProtection="1">
      <alignment horizontal="center" vertical="center" wrapText="1"/>
      <protection/>
    </xf>
    <xf numFmtId="0" fontId="0" fillId="3" borderId="6" xfId="0" applyNumberFormat="1" applyFont="1" applyFill="1" applyBorder="1" applyAlignment="1" applyProtection="1">
      <alignment horizontal="left" vertical="center" wrapText="1" indent="1"/>
      <protection/>
    </xf>
    <xf numFmtId="3" fontId="0" fillId="3" borderId="6" xfId="0" applyNumberFormat="1" applyFill="1" applyBorder="1" applyAlignment="1" applyProtection="1">
      <alignment horizontal="center" vertical="center" wrapText="1"/>
      <protection/>
    </xf>
    <xf numFmtId="0" fontId="0" fillId="3" borderId="6" xfId="0" applyNumberFormat="1" applyFill="1" applyBorder="1" applyAlignment="1" applyProtection="1">
      <alignment horizontal="center" vertical="center" wrapText="1"/>
      <protection/>
    </xf>
    <xf numFmtId="0" fontId="0" fillId="3" borderId="6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0" fillId="3" borderId="5" xfId="0" applyNumberFormat="1" applyFill="1" applyBorder="1" applyAlignment="1" applyProtection="1">
      <alignment horizontal="left" vertical="center" wrapText="1" indent="1"/>
      <protection/>
    </xf>
    <xf numFmtId="0" fontId="0" fillId="3" borderId="2" xfId="0" applyNumberFormat="1" applyFill="1" applyBorder="1" applyAlignment="1" applyProtection="1">
      <alignment horizontal="left" vertical="center" wrapText="1" indent="1"/>
      <protection/>
    </xf>
    <xf numFmtId="0" fontId="0" fillId="3" borderId="11" xfId="0" applyNumberFormat="1" applyFill="1" applyBorder="1" applyAlignment="1" applyProtection="1">
      <alignment vertical="center" wrapTex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Border="1" applyAlignment="1" applyProtection="1">
      <alignment vertical="center" wrapText="1"/>
      <protection/>
    </xf>
    <xf numFmtId="0" fontId="0" fillId="0" borderId="13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4" borderId="0" xfId="0" applyNumberFormat="1" applyFont="1" applyFill="1" applyAlignment="1" applyProtection="1">
      <alignment horizontal="right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13" fillId="0" borderId="0" xfId="0" applyNumberFormat="1" applyFont="1" applyFill="1" applyBorder="1" applyAlignment="1" applyProtection="1">
      <alignment horizontal="justify" vertical="center" wrapText="1"/>
      <protection/>
    </xf>
    <xf numFmtId="0" fontId="11" fillId="0" borderId="0" xfId="0" applyNumberFormat="1" applyFont="1" applyBorder="1" applyAlignment="1" applyProtection="1">
      <alignment horizontal="justify" vertical="center" wrapText="1"/>
      <protection/>
    </xf>
    <xf numFmtId="0" fontId="0" fillId="3" borderId="14" xfId="0" applyNumberFormat="1" applyFill="1" applyBorder="1" applyAlignment="1" applyProtection="1">
      <alignment horizontal="center" vertical="center" wrapText="1"/>
      <protection/>
    </xf>
    <xf numFmtId="0" fontId="0" fillId="3" borderId="15" xfId="0" applyNumberFormat="1" applyFill="1" applyBorder="1" applyAlignment="1" applyProtection="1">
      <alignment horizontal="center" vertical="center" wrapText="1"/>
      <protection/>
    </xf>
    <xf numFmtId="0" fontId="0" fillId="3" borderId="16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791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22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791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791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791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791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791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791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791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791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791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8791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292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6924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25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20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20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95625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20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95625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20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944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17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94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7867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763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18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01775" y="896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28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286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286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286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286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286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286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286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286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286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8286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19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14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14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14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14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14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14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14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914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zoomScaleSheetLayoutView="55" workbookViewId="0" topLeftCell="A4">
      <selection activeCell="O9" sqref="O9"/>
    </sheetView>
  </sheetViews>
  <sheetFormatPr defaultColWidth="8.8515625" defaultRowHeight="15"/>
  <cols>
    <col min="1" max="1" width="1.421875" style="58" customWidth="1"/>
    <col min="2" max="2" width="5.7109375" style="74" customWidth="1"/>
    <col min="3" max="3" width="39.28125" style="13" customWidth="1"/>
    <col min="4" max="4" width="9.7109375" style="81" customWidth="1"/>
    <col min="5" max="5" width="9.00390625" style="16" customWidth="1"/>
    <col min="6" max="6" width="40.7109375" style="13" customWidth="1"/>
    <col min="7" max="7" width="29.140625" style="82" customWidth="1"/>
    <col min="8" max="8" width="23.57421875" style="13" customWidth="1"/>
    <col min="9" max="9" width="18.57421875" style="14" customWidth="1"/>
    <col min="10" max="10" width="22.140625" style="13" customWidth="1"/>
    <col min="11" max="12" width="22.140625" style="82" hidden="1" customWidth="1"/>
    <col min="13" max="13" width="19.8515625" style="82" hidden="1" customWidth="1"/>
    <col min="14" max="14" width="20.8515625" style="58" customWidth="1"/>
    <col min="15" max="15" width="16.8515625" style="58" customWidth="1"/>
    <col min="16" max="16" width="21.00390625" style="58" customWidth="1"/>
    <col min="17" max="17" width="19.421875" style="58" customWidth="1"/>
    <col min="18" max="16384" width="8.8515625" style="58" customWidth="1"/>
  </cols>
  <sheetData>
    <row r="1" spans="2:13" s="14" customFormat="1" ht="24.6" customHeight="1">
      <c r="B1" s="103" t="s">
        <v>29</v>
      </c>
      <c r="C1" s="104"/>
      <c r="D1" s="33"/>
      <c r="E1" s="16"/>
      <c r="F1" s="13"/>
      <c r="G1" s="47"/>
      <c r="H1" s="47"/>
      <c r="I1" s="48"/>
      <c r="J1" s="13"/>
      <c r="K1" s="13"/>
      <c r="L1" s="13"/>
      <c r="M1" s="13"/>
    </row>
    <row r="2" spans="2:17" s="14" customFormat="1" ht="18.75" customHeight="1">
      <c r="B2" s="49"/>
      <c r="C2" s="13"/>
      <c r="D2" s="32"/>
      <c r="E2" s="12"/>
      <c r="F2" s="13"/>
      <c r="G2" s="107"/>
      <c r="H2" s="107"/>
      <c r="I2" s="107"/>
      <c r="J2" s="13"/>
      <c r="K2" s="13"/>
      <c r="L2" s="13"/>
      <c r="M2" s="13"/>
      <c r="O2" s="102" t="s">
        <v>28</v>
      </c>
      <c r="P2" s="102"/>
      <c r="Q2" s="102"/>
    </row>
    <row r="3" spans="2:16" s="14" customFormat="1" ht="29.25" customHeight="1">
      <c r="B3" s="50"/>
      <c r="C3" s="51" t="s">
        <v>16</v>
      </c>
      <c r="D3" s="52"/>
      <c r="E3" s="53"/>
      <c r="F3" s="53"/>
      <c r="G3" s="106"/>
      <c r="H3" s="106"/>
      <c r="I3" s="106"/>
      <c r="J3" s="54"/>
      <c r="K3" s="55"/>
      <c r="L3" s="55"/>
      <c r="M3" s="55"/>
      <c r="N3" s="55"/>
      <c r="O3" s="54"/>
      <c r="P3" s="54"/>
    </row>
    <row r="4" spans="2:16" s="14" customFormat="1" ht="21" customHeight="1" thickBot="1">
      <c r="B4" s="56"/>
      <c r="C4" s="57" t="s">
        <v>4</v>
      </c>
      <c r="D4" s="52"/>
      <c r="E4" s="53"/>
      <c r="F4" s="53"/>
      <c r="G4" s="53"/>
      <c r="H4" s="54"/>
      <c r="I4" s="54"/>
      <c r="J4" s="54"/>
      <c r="K4" s="13"/>
      <c r="L4" s="13"/>
      <c r="M4" s="13"/>
      <c r="N4" s="13"/>
      <c r="O4" s="54"/>
      <c r="P4" s="54"/>
    </row>
    <row r="5" spans="2:15" s="14" customFormat="1" ht="42.75" customHeight="1" thickBot="1">
      <c r="B5" s="34"/>
      <c r="C5" s="15"/>
      <c r="D5" s="33"/>
      <c r="E5" s="16"/>
      <c r="F5" s="13"/>
      <c r="G5" s="17" t="s">
        <v>3</v>
      </c>
      <c r="H5" s="13"/>
      <c r="J5" s="13"/>
      <c r="K5" s="18"/>
      <c r="L5" s="18"/>
      <c r="M5" s="19"/>
      <c r="O5" s="17" t="s">
        <v>3</v>
      </c>
    </row>
    <row r="6" spans="2:17" s="14" customFormat="1" ht="94.5" customHeight="1" thickBot="1" thickTop="1">
      <c r="B6" s="20" t="s">
        <v>1</v>
      </c>
      <c r="C6" s="21" t="s">
        <v>37</v>
      </c>
      <c r="D6" s="21" t="s">
        <v>0</v>
      </c>
      <c r="E6" s="21" t="s">
        <v>38</v>
      </c>
      <c r="F6" s="21" t="s">
        <v>39</v>
      </c>
      <c r="G6" s="22" t="s">
        <v>2</v>
      </c>
      <c r="H6" s="21" t="s">
        <v>40</v>
      </c>
      <c r="I6" s="23" t="s">
        <v>41</v>
      </c>
      <c r="J6" s="21" t="s">
        <v>42</v>
      </c>
      <c r="K6" s="24" t="s">
        <v>17</v>
      </c>
      <c r="L6" s="24" t="s">
        <v>10</v>
      </c>
      <c r="M6" s="21" t="s">
        <v>11</v>
      </c>
      <c r="N6" s="21" t="s">
        <v>12</v>
      </c>
      <c r="O6" s="30" t="s">
        <v>13</v>
      </c>
      <c r="P6" s="30" t="s">
        <v>14</v>
      </c>
      <c r="Q6" s="30" t="s">
        <v>15</v>
      </c>
    </row>
    <row r="7" spans="2:17" ht="61.5" thickBot="1" thickTop="1">
      <c r="B7" s="59">
        <v>1</v>
      </c>
      <c r="C7" s="92" t="s">
        <v>21</v>
      </c>
      <c r="D7" s="60">
        <v>2</v>
      </c>
      <c r="E7" s="61" t="s">
        <v>18</v>
      </c>
      <c r="F7" s="62" t="s">
        <v>43</v>
      </c>
      <c r="G7" s="35" t="s">
        <v>44</v>
      </c>
      <c r="H7" s="108" t="s">
        <v>27</v>
      </c>
      <c r="I7" s="108" t="s">
        <v>19</v>
      </c>
      <c r="J7" s="108" t="s">
        <v>20</v>
      </c>
      <c r="K7" s="36">
        <f aca="true" t="shared" si="0" ref="K7:K14">D7*M7</f>
        <v>5636.363636363636</v>
      </c>
      <c r="L7" s="36">
        <f aca="true" t="shared" si="1" ref="L7:L14">D7*N7</f>
        <v>6200</v>
      </c>
      <c r="M7" s="37">
        <f>N7/1.1</f>
        <v>2818.181818181818</v>
      </c>
      <c r="N7" s="37">
        <v>3100</v>
      </c>
      <c r="O7" s="38">
        <v>518</v>
      </c>
      <c r="P7" s="39">
        <f aca="true" t="shared" si="2" ref="P7:P14">D7*O7</f>
        <v>1036</v>
      </c>
      <c r="Q7" s="40" t="str">
        <f aca="true" t="shared" si="3" ref="Q7:Q14">IF(ISNUMBER(O7),IF(O7&gt;N7,"NEVYHOVUJE","VYHOVUJE")," ")</f>
        <v>VYHOVUJE</v>
      </c>
    </row>
    <row r="8" spans="2:17" ht="33.6" customHeight="1" thickBot="1">
      <c r="B8" s="63">
        <v>2</v>
      </c>
      <c r="C8" s="93" t="s">
        <v>22</v>
      </c>
      <c r="D8" s="65">
        <v>1</v>
      </c>
      <c r="E8" s="66" t="s">
        <v>18</v>
      </c>
      <c r="F8" s="94" t="s">
        <v>30</v>
      </c>
      <c r="G8" s="7" t="s">
        <v>46</v>
      </c>
      <c r="H8" s="109"/>
      <c r="I8" s="109"/>
      <c r="J8" s="109"/>
      <c r="K8" s="8">
        <f t="shared" si="0"/>
        <v>2727.272727272727</v>
      </c>
      <c r="L8" s="8">
        <f t="shared" si="1"/>
        <v>3000</v>
      </c>
      <c r="M8" s="9">
        <f aca="true" t="shared" si="4" ref="M8:M14">N8/1.1</f>
        <v>2727.272727272727</v>
      </c>
      <c r="N8" s="9">
        <v>3000</v>
      </c>
      <c r="O8" s="10">
        <v>3000</v>
      </c>
      <c r="P8" s="11">
        <f t="shared" si="2"/>
        <v>3000</v>
      </c>
      <c r="Q8" s="29" t="str">
        <f t="shared" si="3"/>
        <v>VYHOVUJE</v>
      </c>
    </row>
    <row r="9" spans="2:17" ht="30.75" thickBot="1">
      <c r="B9" s="63">
        <v>3</v>
      </c>
      <c r="C9" s="93" t="s">
        <v>32</v>
      </c>
      <c r="D9" s="65">
        <v>1</v>
      </c>
      <c r="E9" s="66" t="s">
        <v>18</v>
      </c>
      <c r="F9" s="67" t="s">
        <v>31</v>
      </c>
      <c r="G9" s="7" t="s">
        <v>45</v>
      </c>
      <c r="H9" s="109"/>
      <c r="I9" s="109"/>
      <c r="J9" s="109"/>
      <c r="K9" s="8">
        <f t="shared" si="0"/>
        <v>5909.090909090909</v>
      </c>
      <c r="L9" s="8">
        <f t="shared" si="1"/>
        <v>6500</v>
      </c>
      <c r="M9" s="9">
        <f t="shared" si="4"/>
        <v>5909.090909090909</v>
      </c>
      <c r="N9" s="9">
        <v>6500</v>
      </c>
      <c r="O9" s="10">
        <v>5150</v>
      </c>
      <c r="P9" s="11">
        <f t="shared" si="2"/>
        <v>5150</v>
      </c>
      <c r="Q9" s="29" t="str">
        <f t="shared" si="3"/>
        <v>VYHOVUJE</v>
      </c>
    </row>
    <row r="10" spans="2:17" ht="42" customHeight="1" thickBot="1">
      <c r="B10" s="63">
        <v>4</v>
      </c>
      <c r="C10" s="64" t="s">
        <v>34</v>
      </c>
      <c r="D10" s="65">
        <v>2</v>
      </c>
      <c r="E10" s="66" t="s">
        <v>18</v>
      </c>
      <c r="F10" s="67" t="s">
        <v>33</v>
      </c>
      <c r="G10" s="7" t="s">
        <v>45</v>
      </c>
      <c r="H10" s="109"/>
      <c r="I10" s="109"/>
      <c r="J10" s="109"/>
      <c r="K10" s="8">
        <f t="shared" si="0"/>
        <v>18909.090909090908</v>
      </c>
      <c r="L10" s="8">
        <f t="shared" si="1"/>
        <v>20800</v>
      </c>
      <c r="M10" s="9">
        <f t="shared" si="4"/>
        <v>9454.545454545454</v>
      </c>
      <c r="N10" s="9">
        <v>10400</v>
      </c>
      <c r="O10" s="10">
        <v>5150</v>
      </c>
      <c r="P10" s="11">
        <f t="shared" si="2"/>
        <v>10300</v>
      </c>
      <c r="Q10" s="29" t="str">
        <f t="shared" si="3"/>
        <v>VYHOVUJE</v>
      </c>
    </row>
    <row r="11" spans="2:17" ht="42" customHeight="1" thickBot="1">
      <c r="B11" s="63">
        <v>5</v>
      </c>
      <c r="C11" s="93" t="s">
        <v>23</v>
      </c>
      <c r="D11" s="65">
        <v>1</v>
      </c>
      <c r="E11" s="66" t="s">
        <v>18</v>
      </c>
      <c r="F11" s="67" t="s">
        <v>35</v>
      </c>
      <c r="G11" s="7" t="s">
        <v>47</v>
      </c>
      <c r="H11" s="109"/>
      <c r="I11" s="109"/>
      <c r="J11" s="109"/>
      <c r="K11" s="8">
        <f t="shared" si="0"/>
        <v>5363.636363636363</v>
      </c>
      <c r="L11" s="8">
        <f t="shared" si="1"/>
        <v>5900</v>
      </c>
      <c r="M11" s="9">
        <f t="shared" si="4"/>
        <v>5363.636363636363</v>
      </c>
      <c r="N11" s="9">
        <v>5900</v>
      </c>
      <c r="O11" s="10">
        <v>5828</v>
      </c>
      <c r="P11" s="11">
        <f t="shared" si="2"/>
        <v>5828</v>
      </c>
      <c r="Q11" s="29" t="str">
        <f t="shared" si="3"/>
        <v>VYHOVUJE</v>
      </c>
    </row>
    <row r="12" spans="2:17" ht="30.75" thickBot="1">
      <c r="B12" s="63">
        <v>6</v>
      </c>
      <c r="C12" s="93" t="s">
        <v>24</v>
      </c>
      <c r="D12" s="65">
        <v>1</v>
      </c>
      <c r="E12" s="66" t="s">
        <v>18</v>
      </c>
      <c r="F12" s="67" t="s">
        <v>36</v>
      </c>
      <c r="G12" s="7" t="s">
        <v>48</v>
      </c>
      <c r="H12" s="109"/>
      <c r="I12" s="109"/>
      <c r="J12" s="109"/>
      <c r="K12" s="8">
        <f t="shared" si="0"/>
        <v>5272.727272727272</v>
      </c>
      <c r="L12" s="8">
        <f t="shared" si="1"/>
        <v>5800</v>
      </c>
      <c r="M12" s="9">
        <f t="shared" si="4"/>
        <v>5272.727272727272</v>
      </c>
      <c r="N12" s="9">
        <v>5800</v>
      </c>
      <c r="O12" s="10">
        <v>5509</v>
      </c>
      <c r="P12" s="11">
        <f t="shared" si="2"/>
        <v>5509</v>
      </c>
      <c r="Q12" s="29" t="str">
        <f t="shared" si="3"/>
        <v>VYHOVUJE</v>
      </c>
    </row>
    <row r="13" spans="2:17" ht="44.25" customHeight="1" thickBot="1">
      <c r="B13" s="63">
        <v>7</v>
      </c>
      <c r="C13" s="64" t="s">
        <v>25</v>
      </c>
      <c r="D13" s="65">
        <v>1</v>
      </c>
      <c r="E13" s="66" t="s">
        <v>18</v>
      </c>
      <c r="F13" s="67" t="s">
        <v>36</v>
      </c>
      <c r="G13" s="7" t="s">
        <v>49</v>
      </c>
      <c r="H13" s="109"/>
      <c r="I13" s="109"/>
      <c r="J13" s="109"/>
      <c r="K13" s="8">
        <f t="shared" si="0"/>
        <v>5272.727272727272</v>
      </c>
      <c r="L13" s="8">
        <f t="shared" si="1"/>
        <v>5800</v>
      </c>
      <c r="M13" s="9">
        <f t="shared" si="4"/>
        <v>5272.727272727272</v>
      </c>
      <c r="N13" s="9">
        <v>5800</v>
      </c>
      <c r="O13" s="10">
        <v>5509</v>
      </c>
      <c r="P13" s="11">
        <f t="shared" si="2"/>
        <v>5509</v>
      </c>
      <c r="Q13" s="29" t="str">
        <f t="shared" si="3"/>
        <v>VYHOVUJE</v>
      </c>
    </row>
    <row r="14" spans="2:17" ht="30.75" thickBot="1">
      <c r="B14" s="68">
        <v>8</v>
      </c>
      <c r="C14" s="69" t="s">
        <v>26</v>
      </c>
      <c r="D14" s="70">
        <v>2</v>
      </c>
      <c r="E14" s="71" t="s">
        <v>18</v>
      </c>
      <c r="F14" s="72" t="s">
        <v>36</v>
      </c>
      <c r="G14" s="41" t="s">
        <v>50</v>
      </c>
      <c r="H14" s="110"/>
      <c r="I14" s="110"/>
      <c r="J14" s="110"/>
      <c r="K14" s="42">
        <f t="shared" si="0"/>
        <v>10545.454545454544</v>
      </c>
      <c r="L14" s="42">
        <f t="shared" si="1"/>
        <v>11600</v>
      </c>
      <c r="M14" s="43">
        <f t="shared" si="4"/>
        <v>5272.727272727272</v>
      </c>
      <c r="N14" s="43">
        <v>5800</v>
      </c>
      <c r="O14" s="44">
        <v>5509</v>
      </c>
      <c r="P14" s="45">
        <f t="shared" si="2"/>
        <v>11018</v>
      </c>
      <c r="Q14" s="46" t="str">
        <f t="shared" si="3"/>
        <v>VYHOVUJE</v>
      </c>
    </row>
    <row r="15" spans="1:18" ht="13.5" customHeight="1" thickBot="1" thickTop="1">
      <c r="A15" s="73"/>
      <c r="C15" s="75"/>
      <c r="D15" s="76"/>
      <c r="E15" s="75"/>
      <c r="F15" s="75"/>
      <c r="G15" s="73"/>
      <c r="H15" s="75"/>
      <c r="I15" s="75"/>
      <c r="J15" s="75"/>
      <c r="K15" s="73"/>
      <c r="L15" s="73"/>
      <c r="M15" s="73"/>
      <c r="N15" s="73"/>
      <c r="O15" s="73"/>
      <c r="P15" s="73"/>
      <c r="Q15" s="73"/>
      <c r="R15" s="73"/>
    </row>
    <row r="16" spans="1:17" ht="60.75" customHeight="1" thickBot="1" thickTop="1">
      <c r="A16" s="77"/>
      <c r="B16" s="105" t="s">
        <v>6</v>
      </c>
      <c r="C16" s="105"/>
      <c r="D16" s="105"/>
      <c r="E16" s="105"/>
      <c r="F16" s="105"/>
      <c r="G16" s="105"/>
      <c r="H16" s="25"/>
      <c r="I16" s="78"/>
      <c r="J16" s="78"/>
      <c r="K16" s="79"/>
      <c r="L16" s="1"/>
      <c r="M16" s="28" t="s">
        <v>7</v>
      </c>
      <c r="N16" s="21" t="s">
        <v>8</v>
      </c>
      <c r="O16" s="95" t="s">
        <v>9</v>
      </c>
      <c r="P16" s="96"/>
      <c r="Q16" s="97"/>
    </row>
    <row r="17" spans="1:17" ht="33" customHeight="1" thickBot="1" thickTop="1">
      <c r="A17" s="77"/>
      <c r="B17" s="98" t="s">
        <v>5</v>
      </c>
      <c r="C17" s="98"/>
      <c r="D17" s="98"/>
      <c r="E17" s="98"/>
      <c r="F17" s="98"/>
      <c r="G17" s="98"/>
      <c r="H17" s="80"/>
      <c r="I17" s="26"/>
      <c r="J17" s="26"/>
      <c r="K17" s="2"/>
      <c r="L17" s="3"/>
      <c r="M17" s="4">
        <f>SUM(K7:K14)</f>
        <v>59636.363636363625</v>
      </c>
      <c r="N17" s="31">
        <f>SUM(L7:L14)</f>
        <v>65600</v>
      </c>
      <c r="O17" s="99">
        <f>SUM(P7:P14)</f>
        <v>47350</v>
      </c>
      <c r="P17" s="100"/>
      <c r="Q17" s="101"/>
    </row>
    <row r="18" spans="1:18" ht="39.75" customHeight="1" thickTop="1">
      <c r="A18" s="77"/>
      <c r="I18" s="27"/>
      <c r="J18" s="27"/>
      <c r="K18" s="5"/>
      <c r="L18" s="83"/>
      <c r="M18" s="83"/>
      <c r="N18" s="83"/>
      <c r="O18" s="84"/>
      <c r="P18" s="84"/>
      <c r="Q18" s="84"/>
      <c r="R18" s="84"/>
    </row>
    <row r="19" spans="1:18" ht="19.9" customHeight="1">
      <c r="A19" s="77"/>
      <c r="I19" s="27"/>
      <c r="J19" s="27"/>
      <c r="K19" s="5"/>
      <c r="L19" s="83"/>
      <c r="M19" s="83"/>
      <c r="N19" s="6"/>
      <c r="O19" s="6"/>
      <c r="P19" s="6"/>
      <c r="Q19" s="84"/>
      <c r="R19" s="84"/>
    </row>
    <row r="20" spans="1:18" ht="71.25" customHeight="1">
      <c r="A20" s="77"/>
      <c r="I20" s="27"/>
      <c r="J20" s="27"/>
      <c r="K20" s="5"/>
      <c r="L20" s="83"/>
      <c r="M20" s="83"/>
      <c r="N20" s="6"/>
      <c r="O20" s="6"/>
      <c r="P20" s="6"/>
      <c r="Q20" s="84"/>
      <c r="R20" s="84"/>
    </row>
    <row r="21" spans="1:18" ht="36" customHeight="1">
      <c r="A21" s="77"/>
      <c r="I21" s="85"/>
      <c r="J21" s="85"/>
      <c r="K21" s="86"/>
      <c r="L21" s="86"/>
      <c r="M21" s="86"/>
      <c r="N21" s="83"/>
      <c r="O21" s="84"/>
      <c r="P21" s="84"/>
      <c r="Q21" s="84"/>
      <c r="R21" s="84"/>
    </row>
    <row r="22" spans="1:18" ht="14.25" customHeight="1">
      <c r="A22" s="77"/>
      <c r="B22" s="87"/>
      <c r="C22" s="88"/>
      <c r="D22" s="89"/>
      <c r="E22" s="90"/>
      <c r="F22" s="88"/>
      <c r="G22" s="83"/>
      <c r="H22" s="88"/>
      <c r="I22" s="91"/>
      <c r="J22" s="91"/>
      <c r="K22" s="83"/>
      <c r="L22" s="83"/>
      <c r="M22" s="83"/>
      <c r="N22" s="83"/>
      <c r="O22" s="84"/>
      <c r="P22" s="84"/>
      <c r="Q22" s="84"/>
      <c r="R22" s="84"/>
    </row>
    <row r="23" spans="1:18" ht="14.25" customHeight="1">
      <c r="A23" s="77"/>
      <c r="B23" s="87"/>
      <c r="C23" s="88"/>
      <c r="D23" s="89"/>
      <c r="E23" s="90"/>
      <c r="F23" s="88"/>
      <c r="G23" s="83"/>
      <c r="H23" s="88"/>
      <c r="I23" s="91"/>
      <c r="J23" s="91"/>
      <c r="K23" s="83"/>
      <c r="L23" s="83"/>
      <c r="M23" s="83"/>
      <c r="N23" s="83"/>
      <c r="O23" s="84"/>
      <c r="P23" s="84"/>
      <c r="Q23" s="84"/>
      <c r="R23" s="84"/>
    </row>
    <row r="24" spans="1:18" ht="14.25" customHeight="1">
      <c r="A24" s="77"/>
      <c r="B24" s="87"/>
      <c r="C24" s="88"/>
      <c r="D24" s="89"/>
      <c r="E24" s="90"/>
      <c r="F24" s="88"/>
      <c r="G24" s="83"/>
      <c r="H24" s="88"/>
      <c r="I24" s="91"/>
      <c r="J24" s="91"/>
      <c r="K24" s="83"/>
      <c r="L24" s="83"/>
      <c r="M24" s="83"/>
      <c r="N24" s="83"/>
      <c r="O24" s="84"/>
      <c r="P24" s="84"/>
      <c r="Q24" s="84"/>
      <c r="R24" s="84"/>
    </row>
    <row r="25" spans="1:18" ht="14.25" customHeight="1">
      <c r="A25" s="77"/>
      <c r="B25" s="87"/>
      <c r="C25" s="88"/>
      <c r="D25" s="89"/>
      <c r="E25" s="90"/>
      <c r="F25" s="88"/>
      <c r="G25" s="83"/>
      <c r="H25" s="88"/>
      <c r="I25" s="91"/>
      <c r="J25" s="91"/>
      <c r="K25" s="83"/>
      <c r="L25" s="83"/>
      <c r="M25" s="83"/>
      <c r="N25" s="83"/>
      <c r="O25" s="84"/>
      <c r="P25" s="84"/>
      <c r="Q25" s="84"/>
      <c r="R25" s="84"/>
    </row>
    <row r="26" spans="3:13" ht="15">
      <c r="C26" s="14"/>
      <c r="D26" s="76"/>
      <c r="E26" s="14"/>
      <c r="F26" s="14"/>
      <c r="G26" s="58"/>
      <c r="H26" s="14"/>
      <c r="J26" s="14"/>
      <c r="K26" s="58"/>
      <c r="L26" s="58"/>
      <c r="M26" s="58"/>
    </row>
    <row r="27" spans="3:13" ht="15">
      <c r="C27" s="14"/>
      <c r="D27" s="76"/>
      <c r="E27" s="14"/>
      <c r="F27" s="14"/>
      <c r="G27" s="58"/>
      <c r="H27" s="14"/>
      <c r="J27" s="14"/>
      <c r="K27" s="58"/>
      <c r="L27" s="58"/>
      <c r="M27" s="58"/>
    </row>
    <row r="28" spans="3:13" ht="15">
      <c r="C28" s="14"/>
      <c r="D28" s="76"/>
      <c r="E28" s="14"/>
      <c r="F28" s="14"/>
      <c r="G28" s="58"/>
      <c r="H28" s="14"/>
      <c r="J28" s="14"/>
      <c r="K28" s="58"/>
      <c r="L28" s="58"/>
      <c r="M28" s="58"/>
    </row>
  </sheetData>
  <mergeCells count="11">
    <mergeCell ref="O16:Q16"/>
    <mergeCell ref="B17:G17"/>
    <mergeCell ref="O17:Q17"/>
    <mergeCell ref="O2:Q2"/>
    <mergeCell ref="B1:C1"/>
    <mergeCell ref="B16:G16"/>
    <mergeCell ref="G3:I3"/>
    <mergeCell ref="G2:I2"/>
    <mergeCell ref="H7:H14"/>
    <mergeCell ref="I7:I14"/>
    <mergeCell ref="J7:J14"/>
  </mergeCells>
  <conditionalFormatting sqref="D7:D14 B7:B14">
    <cfRule type="containsBlanks" priority="20" dxfId="11">
      <formula>LEN(TRIM(B7))=0</formula>
    </cfRule>
  </conditionalFormatting>
  <conditionalFormatting sqref="G7:G14">
    <cfRule type="containsBlanks" priority="18" dxfId="1">
      <formula>LEN(TRIM(G7))=0</formula>
    </cfRule>
    <cfRule type="notContainsBlanks" priority="19" dxfId="0">
      <formula>LEN(TRIM(G7))&gt;0</formula>
    </cfRule>
  </conditionalFormatting>
  <conditionalFormatting sqref="B7:B14">
    <cfRule type="cellIs" priority="15" dxfId="8" operator="greaterThanOrEqual">
      <formula>1</formula>
    </cfRule>
  </conditionalFormatting>
  <conditionalFormatting sqref="O8:O11 O13:O14">
    <cfRule type="notContainsBlanks" priority="13" dxfId="3">
      <formula>LEN(TRIM(O8))&gt;0</formula>
    </cfRule>
    <cfRule type="containsBlanks" priority="14" dxfId="2">
      <formula>LEN(TRIM(O8))=0</formula>
    </cfRule>
  </conditionalFormatting>
  <conditionalFormatting sqref="Q7:Q14">
    <cfRule type="cellIs" priority="11" dxfId="5" operator="equal">
      <formula>"NEVYHOVUJE"</formula>
    </cfRule>
    <cfRule type="cellIs" priority="12" dxfId="4" operator="equal">
      <formula>"VYHOVUJE"</formula>
    </cfRule>
  </conditionalFormatting>
  <conditionalFormatting sqref="O7 O12">
    <cfRule type="notContainsBlanks" priority="9" dxfId="3">
      <formula>LEN(TRIM(O7))&gt;0</formula>
    </cfRule>
    <cfRule type="containsBlanks" priority="10" dxfId="2">
      <formula>LEN(TRIM(O7))=0</formula>
    </cfRule>
  </conditionalFormatting>
  <conditionalFormatting sqref="B4">
    <cfRule type="containsBlanks" priority="1" dxfId="1">
      <formula>LEN(TRIM(B4))=0</formula>
    </cfRule>
    <cfRule type="notContainsBlanks" priority="2" dxfId="0">
      <formula>LEN(TRIM(B4))&gt;0</formula>
    </cfRule>
  </conditionalFormatting>
  <dataValidations count="1">
    <dataValidation type="list" showInputMessage="1" showErrorMessage="1" sqref="E7:E14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7" r:id="rId2"/>
  <drawing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Qcn/LMPjllNQXS85Le9m2USX13c=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ysyE9e1ykh3HE4H3p+paayjU8U8=</DigestValue>
    </Reference>
  </SignedInfo>
  <SignatureValue>TYSOuUyDNasLVpppxOkh3wewSoVKk6C8LkwsMEO+x/aKpkrhMrtMjz2hfK7dsTe/qtu+X5H+IHRQ
TQEWYMG+Clzjx4BnPii56Z8XEy02sOumdXWNU+jvq6sKRhpOv+yjB4IXwMwckDOFZIfUG8NmlTYv
biqsd3TQOYv55eEJQZOny+Xx58sIyNYPvPDdov7Ss6uOFbOENWdYR5Co9EIKkENFm3NPjG3DnUCF
Yw6yxEJcsbN5Z86baifMOiPrBKYpprVkKdpYeoyqWzt5DcXs9TVYgbuJGXcCIcgPYDHEcjK/gEwf
zViZbX/Yhj+sV5ETe3+KIgHdU84ClAQJHv6ZrQ==</SignatureValue>
  <KeyInfo>
    <X509Data>
      <X509Certificate>MIIGljCCBX6gAwIBAgIDG5/wMA0GCSqGSIb3DQEBCwUAMF8xCzAJBgNVBAYTAkNaMSwwKgYDVQQK
DCPEjGVza8OhIHBvxaF0YSwgcy5wLiBbScSMIDQ3MTE0OTgzXTEiMCAGA1UEAxMZUG9zdFNpZ251
bSBRdWFsaWZpZWQgQ0EgMjAeFw0xNTA2MDUwNjQxMTFaFw0xNjA2MjQwNjQxMTFaMHgxCzAJBgNV
BAYTAkNaMS0wKwYDVQQKDCRBeGVzIENvbXB1dGVycyBzLnIuby4gW0nEjCAyNTIzMjMxMl0xCjAI
BgNVBAsTATExHDAaBgNVBAMME01nci4gSmnFmcOtIEJsYcW+ZWsxEDAOBgNVBAUTB1AyNzgwMzcw
ggEiMA0GCSqGSIb3DQEBAQUAA4IBDwAwggEKAoIBAQCNEu+g4M6co+TyohuJcPLKMyLj36Kufedl
lJDmpzHKFhbbRlWTSFtXVUoDSd7fHa32w89zIBVg/sM3zImdcFkhe/jz+1jZjfEIJpxSH5+yD8ol
xV17Kv5EIx4US+ysNW9QtQ9fqFzTipp74cZ0jPZZIS0gor4FoB62QvB9M6WMFBUYraagrNQLxKPd
FP61HohyFD5jRbFpTugdjzOFUeyLOsDh0hUYUHKzhts+tQIfL+8ldUuJtqhLMi/MpitFPoiojisT
XbNou1FKUwbwY4RY4bhjwWoOBHfqhsxGR73uUV+yzCcrye+obNfJRkOlaX3qaJHLPbCCw2gJjgoy
2FtbAgMBAAGjggNAMIIDPDA/BgNVHREEODA2gQ5ibGF6ZWtAYXhlcy5jeqAZBgkrBgEEAdwZAgGg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dWFsaWZpZWRjYTIuY3JsMB0GA1UdDgQWBBTlPTVv2B9DzbNo0eODRAeC8qsfbTANBgkqhkiG9w0B
AQsFAAOCAQEACT1OEKLxDIulvQs6gQ2UHPYQEkcID839BFtyouZO++liEfMrW5hb4GYE7v4Dikcc
QoSyM9lq3yodbLjqgWAN6HlSNzKeRwRVkj7V3+dGkpbCfComINyFrxTHCaDP38kT78v5LlebVyNM
O7ZOsGKO89GEbEDN4f76g5cSPj71/1VhEldo+MVVSgj3V5Y+Klh6XWUe1OnJBVz7lBYdnh/Tltml
bG47RsZtBQtl7Uruky621F4IrkjUVIWZHGHdBECO6Z3SMF9ETPSeJNszRG014xwktDjkd58u1BtT
JfHDpsaofI5igBNFPyGBSF2iFwFov5Ci1jhhzZbP2xPTmZ2Spw==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jSaljJNnZ6Rv7AB/B62d+ZHxDkE=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XC0YU4wR+otUCUp8rYZ24ggyws8=</DigestValue>
      </Reference>
      <Reference URI="/xl/styles.xml?ContentType=application/vnd.openxmlformats-officedocument.spreadsheetml.styles+xml">
        <DigestMethod Algorithm="http://www.w3.org/2000/09/xmldsig#sha1"/>
        <DigestValue>Cfm3LpC7y6SgJyg+WAZ1vPntYXI=</DigestValue>
      </Reference>
      <Reference URI="/xl/worksheets/sheet1.xml?ContentType=application/vnd.openxmlformats-officedocument.spreadsheetml.worksheet+xml">
        <DigestMethod Algorithm="http://www.w3.org/2000/09/xmldsig#sha1"/>
        <DigestValue>hrn4PRSeueHZDZ3/jyQkIbID6ro=</DigestValue>
      </Reference>
      <Reference URI="/xl/sharedStrings.xml?ContentType=application/vnd.openxmlformats-officedocument.spreadsheetml.sharedStrings+xml">
        <DigestMethod Algorithm="http://www.w3.org/2000/09/xmldsig#sha1"/>
        <DigestValue>Kw76NpmEwEeQlCiOzN+8q2B0lvA=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Ae/xo60AjdY4LYsYJQpgyzP51tQ=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2015-11-13T11:46:27Z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2015-11-13T11:46:27Z</xd:SigningTime>
          <xd:SigningCertificate>
            <xd:Cert>
              <xd:CertDigest>
                <DigestMethod Algorithm="http://www.w3.org/2000/09/xmldsig#sha1"/>
                <DigestValue>Q6sh/WMMPF9u92nl8IThAVzBGog=</DigestValue>
              </xd:CertDigest>
              <xd:IssuerSerial>
                <X509IssuerName>CN=PostSignum Qualified CA 2, O="Česká pošta, s.p. [IČ 47114983]", C=CZ</X509IssuerName>
                <X509SerialNumber>1810416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DeDJrCkV0ayu/Rp6ysB7lupT5hU=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XWuH0TXQ6dKMyJwpJD/2DdQU4Ng=</DigestValue>
    </Reference>
  </SignedInfo>
  <SignatureValue>CvvWAcuZW5Mr1kJzdCdq/Lyq6PhhhqMoE42wZoULkTYV0ksU0KeeYb3j8/I2AUhQsFGHt5Ew5Rnc
uBpCfZE+aL5/G3zf+DtRjORYdNYcd6nslCo866yvYLVOuDnPZh88HEKwIDG/xnv8BwIvBsmwycZo
rRiMEVuD3vDzF1GNanhM8xAebQ1xqXs7cvJQ3xI5rZbUoxklqvCyE4OxkBnFbdtd0vWxSZMthUxF
5JRP5iSKJvNUL0nvPAZJjQsBspfI0kiour+1jrmXNL523DZH8KRmIPVJaYyNG1sk/9gAeW997sep
qBglNye9eBI57jVKvysWzckNZW6haBTHco35OQ==</SignatureValue>
  <KeyInfo>
    <X509Data>
      <X509Certificate>MIIG2zCCBcOgAwIBAgIDGr/TMA0GCSqGSIb3DQEBCwUAMF8xCzAJBgNVBAYTAkNaMSwwKgYDVQQK
DCPEjGVza8OhIHBvxaF0YSwgcy5wLiBbScSMIDQ3MTE0OTgzXTEiMCAGA1UEAxMZUG9zdFNpZ251
bSBRdWFsaWZpZWQgQ0EgMjAeFw0xNTAyMDMxMjI2MDZaFw0xNjAyMjMxMjI2MDZaMIG3MQswCQYD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ZmVyZW50MIIBIjANBgkqhkiG9w0BAQEFAAOCAQ8AMIIBCgKCAQEAv0BheouqQzpxzwpbSlWReh4t
D5lseO34TUrQLteAfsQtA9fwmIJb8ouoLX13QJ6CqqFawHeAtyc6v87c8hPIz+Sbzy8azbYH4D2g
HbNDNdQIXxqhmWiDap5AceOYdMXxvqgeNw1BKbFlrS6hiNMzZ14+/x8CwTmVPShxgrY3uICyLYrK
szD8QMPYikGqTRzncr5NBb19RBEQR2symh0Sg91V1HH8xnXTUBrDJFSBO//ZPlL/o3rKGVaW51HE
K82hZF5bJMacdMF4uc3RMRcj7kju5LySmlaX5V/G11xdbiBiWEodu6cCU1UrzbCuHTXSCKt1MR2z
4+e1Isc/d0qS9wIDAQABo4IDRTCCA0EwRAYDVR0RBD0wO4ETaGFrdmFzbmlAcmVrLnpjdS5jeqAZ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Yy5jei9jcmwvcHNxdWFsaWZpZWRjYTIuY3JsMB0GA1UdDgQWBBQPbaLhVyVbAS+F3lZ1m6diYbI3
tzANBgkqhkiG9w0BAQsFAAOCAQEAahZZlt00Ylgnflaly52qmjtFlkcluePyx2oRGUjMedLNpCbl
tdyiPRsOFb8C6QkoHnLvTgmc/Sj4+METNbBDAEXRFxJANSqZervCjcbRdwc0tHQm7PAQkzVBj7+1
bwvW93HmpMk7AuvM9sZPwOsECBqcKysiQU813D9DhP3/gH5PmmXDI7DamS3QIO6Zv1xRFFynGFSC
xrxE64cJSP/Wlk//8iBGPHA7HNxZYLkHD6adBHbBGgHVL4E1Agi2WrvqLWLoChzFKtIBILW8VaM/
Jq5z++LrFnd0e1GHC2xBqYuaaUqRZ0NOh+9v6Z5TQU3kFhg5roIQDN6Cf1cKOTSg0Q==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jSaljJNnZ6Rv7AB/B62d+ZHxDkE=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XC0YU4wR+otUCUp8rYZ24ggyws8=</DigestValue>
      </Reference>
      <Reference URI="/xl/styles.xml?ContentType=application/vnd.openxmlformats-officedocument.spreadsheetml.styles+xml">
        <DigestMethod Algorithm="http://www.w3.org/2000/09/xmldsig#sha1"/>
        <DigestValue>Cfm3LpC7y6SgJyg+WAZ1vPntYXI=</DigestValue>
      </Reference>
      <Reference URI="/xl/worksheets/sheet1.xml?ContentType=application/vnd.openxmlformats-officedocument.spreadsheetml.worksheet+xml">
        <DigestMethod Algorithm="http://www.w3.org/2000/09/xmldsig#sha1"/>
        <DigestValue>hrn4PRSeueHZDZ3/jyQkIbID6ro=</DigestValue>
      </Reference>
      <Reference URI="/xl/sharedStrings.xml?ContentType=application/vnd.openxmlformats-officedocument.spreadsheetml.sharedStrings+xml">
        <DigestMethod Algorithm="http://www.w3.org/2000/09/xmldsig#sha1"/>
        <DigestValue>Kw76NpmEwEeQlCiOzN+8q2B0lvA=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Ae/xo60AjdY4LYsYJQpgyzP51tQ=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2015-11-26T09:25:36Z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2015-11-26T09:25:36Z</xd:SigningTime>
          <xd:SigningCertificate>
            <xd:Cert>
              <xd:CertDigest>
                <DigestMethod Algorithm="http://www.w3.org/2000/09/xmldsig#sha1"/>
                <DigestValue>QNkuqM+w1s4vRNxlP3d3xeSegoU=</DigestValue>
              </xd:CertDigest>
              <xd:IssuerSerial>
                <X509IssuerName>CN=PostSignum Qualified CA 2, O="Česká pošta, s.p. [IČ 47114983]", C=CZ</X509IssuerName>
                <X509SerialNumber>1753043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Uknown</cp:lastModifiedBy>
  <cp:lastPrinted>2015-06-17T10:31:14Z</cp:lastPrinted>
  <dcterms:created xsi:type="dcterms:W3CDTF">2014-03-05T12:43:32Z</dcterms:created>
  <dcterms:modified xsi:type="dcterms:W3CDTF">2015-11-13T11:46:27Z</dcterms:modified>
  <cp:category/>
  <cp:version/>
  <cp:contentType/>
  <cp:contentStatus/>
</cp:coreProperties>
</file>