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'Tonery'!$A$1:$S$22</definedName>
  </definedNames>
  <calcPr calcId="145621"/>
</workbook>
</file>

<file path=xl/sharedStrings.xml><?xml version="1.0" encoding="utf-8"?>
<sst xmlns="http://schemas.openxmlformats.org/spreadsheetml/2006/main" count="94" uniqueCount="72">
  <si>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</si>
  <si>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</si>
  <si>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</si>
  <si>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</si>
  <si>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</si>
  <si>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</si>
  <si>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</si>
  <si>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</si>
  <si>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</si>
  <si>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</si>
  <si>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</si>
  <si>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</si>
  <si>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</si>
  <si>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</si>
  <si>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</si>
  <si>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</si>
  <si>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</si>
  <si>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ks</t>
  </si>
  <si>
    <t>ANO</t>
  </si>
  <si>
    <t>Vybrané instituty nové úpravy soukromého a trestního práva v aplikační praxi - SGS-2014-062</t>
  </si>
  <si>
    <t>Univerzitní 8,UR 123,Plzeň</t>
  </si>
  <si>
    <t>Sady Pětatřicátníků 14, PC 218,Plzeň</t>
  </si>
  <si>
    <t>Doc. Vlasta Radová, tel. 377 63 2547</t>
  </si>
  <si>
    <t>ZČU Plzeň, NTIS, Technická 8 (UN562)</t>
  </si>
  <si>
    <t xml:space="preserve">Originální nebo kompatibilní toner spňující certifikát STMC. </t>
  </si>
  <si>
    <t>Fakulta ekonomická, Husova 11, Plzeň , dveře č. 206</t>
  </si>
  <si>
    <t>Toner do tiskárny LEXMARK - MS415 dn</t>
  </si>
  <si>
    <t>Tonery - 027 - 2015</t>
  </si>
  <si>
    <t>Priloha_1_KS_technicka_specifikace_T-027-2015</t>
  </si>
  <si>
    <t>samostatná faktura</t>
  </si>
  <si>
    <t>Zuzana Martinčíková, 
tel: 37763 3001</t>
  </si>
  <si>
    <t>EO - pí Císařová, tel: 37763 1123</t>
  </si>
  <si>
    <t>Helena Průchová, tel: 37763 7281</t>
  </si>
  <si>
    <t>Název</t>
  </si>
  <si>
    <t xml:space="preserve">Měrná jednotka [MJ] </t>
  </si>
  <si>
    <t xml:space="preserve">Popis </t>
  </si>
  <si>
    <t>Fakturace</t>
  </si>
  <si>
    <t xml:space="preserve">Financováno
 z projektových finančních prostředků </t>
  </si>
  <si>
    <t>Obchodní podmínky NAD RÁMEC STANDARDNÍCH 
obchodních podmínek</t>
  </si>
  <si>
    <t xml:space="preserve">Kontaktní osoba 
k převzetí zboží </t>
  </si>
  <si>
    <t xml:space="preserve">Místo dodání </t>
  </si>
  <si>
    <t>Originální toner - výtěžnost min. 10000 stran</t>
  </si>
  <si>
    <t>Toner do tiskárny OKI MC562w - černý</t>
  </si>
  <si>
    <r>
      <t>Originální toner, výtěžnost min. 7000</t>
    </r>
    <r>
      <rPr>
        <sz val="11"/>
        <rFont val="Calibri"/>
        <family val="2"/>
        <scheme val="minor"/>
      </rPr>
      <t xml:space="preserve"> stran </t>
    </r>
  </si>
  <si>
    <t>Toner do tiskárny OKI MC562w - cyan</t>
  </si>
  <si>
    <t>Originální toner, výtěžnost min 5000 stran</t>
  </si>
  <si>
    <t>Toner do tiskárny OKI MC562w - žlutý</t>
  </si>
  <si>
    <t>Originální toner, výtěžnost min. 5000 stran</t>
  </si>
  <si>
    <t>Toner do tiskárny OKI MC562w - purpurový</t>
  </si>
  <si>
    <t xml:space="preserve">Toner do tiskárny OKI MC352dn - černý </t>
  </si>
  <si>
    <t>Originální  toner, výtěžnost  min. 3500 stran.</t>
  </si>
  <si>
    <t xml:space="preserve">Toner 44973536 do tiskárny OKI 321 </t>
  </si>
  <si>
    <t xml:space="preserve">Toner - kopírka/tiskárna - Konica Minolta Bizhub C360 - černý </t>
  </si>
  <si>
    <t xml:space="preserve">Toner - kopírka/tiskárna - Konica Minolta Bizhub C360 - azurový </t>
  </si>
  <si>
    <t xml:space="preserve">Toner - kopírka/tiskárna - Konica Minolta Bizhub C360 - purpurový </t>
  </si>
  <si>
    <t xml:space="preserve">Toner - kopírka/tiskárna - Konica Minolta Bizhub C360 - žlutý </t>
  </si>
  <si>
    <t xml:space="preserve">Odpadní toner - kopírka/tiskárna - Konica Minolta Bizhub C360 </t>
  </si>
  <si>
    <t xml:space="preserve">odpadní toner </t>
  </si>
  <si>
    <t xml:space="preserve">Toner do tiskárny Canon i SENSYS LBP 5050 - černý </t>
  </si>
  <si>
    <t>Lexmark 50F2X00</t>
  </si>
  <si>
    <t>OKI 44973508</t>
  </si>
  <si>
    <t>OKI 44469724</t>
  </si>
  <si>
    <t>OKI 44469722</t>
  </si>
  <si>
    <t>OKI 44469723</t>
  </si>
  <si>
    <t>OKI 44469803</t>
  </si>
  <si>
    <t>Printline kompatibilní toner s Canon CRG-716Bk, černý</t>
  </si>
  <si>
    <t>Printline kompatibilní toner s OKI 44973536, černá</t>
  </si>
  <si>
    <t>Konica Minolta TN319K pro Bizhub C360 černý originální toner</t>
  </si>
  <si>
    <t>Konica Minolta TN319M pro Bizhub C360 purpurový (magenta) originální toner</t>
  </si>
  <si>
    <t>Konica Minolta TN319C pro Bizhub C360 azurový (cyan) originální toner</t>
  </si>
  <si>
    <t>Konica Minolta TN319Y pro Bizhub C360 žlutý (yellow) originální toner</t>
  </si>
  <si>
    <t xml:space="preserve">Odpadní nádobka na toner - kopírka/tiskárna - Konica Minolta Bizhub C360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</si>
</sst>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47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164" fontId="0" fillId="0" borderId="0" xfId="0" applyNumberFormat="1"/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3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/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0" fontId="3" fillId="6" borderId="7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3" fillId="7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4" borderId="10" xfId="0" applyNumberFormat="1" applyFill="1" applyBorder="1" applyAlignment="1" applyProtection="1">
      <alignment horizontal="right" vertical="center" indent="1"/>
      <protection/>
    </xf>
    <xf numFmtId="164" fontId="0" fillId="3" borderId="10" xfId="0" applyNumberFormat="1" applyFill="1" applyBorder="1" applyAlignment="1" applyProtection="1">
      <alignment horizontal="right" vertical="center" indent="1"/>
      <protection locked="0"/>
    </xf>
    <xf numFmtId="164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1" xfId="0" applyNumberFormat="1" applyFill="1" applyBorder="1" applyAlignment="1" applyProtection="1">
      <alignment horizontal="right" vertical="center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Protection="1">
      <protection/>
    </xf>
    <xf numFmtId="3" fontId="0" fillId="6" borderId="10" xfId="0" applyNumberForma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left" vertical="center" wrapText="1"/>
      <protection/>
    </xf>
    <xf numFmtId="3" fontId="0" fillId="6" borderId="9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left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3" fontId="0" fillId="6" borderId="5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left" vertical="center" wrapText="1"/>
      <protection/>
    </xf>
    <xf numFmtId="3" fontId="0" fillId="6" borderId="4" xfId="0" applyNumberFormat="1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left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3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left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49" fontId="0" fillId="2" borderId="1" xfId="21" applyNumberFormat="1" applyFont="1" applyAlignment="1" applyProtection="1">
      <alignment vertical="top" wrapText="1"/>
      <protection locked="0"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2" fillId="6" borderId="0" xfId="0" applyNumberFormat="1" applyFont="1" applyFill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7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Poznámka" xfId="21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371475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161925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23</xdr:row>
      <xdr:rowOff>0</xdr:rowOff>
    </xdr:from>
    <xdr:to>
      <xdr:col>19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1087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7</xdr:row>
      <xdr:rowOff>171450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6</xdr:row>
      <xdr:rowOff>0</xdr:rowOff>
    </xdr:from>
    <xdr:to>
      <xdr:col>19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29051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19</xdr:row>
      <xdr:rowOff>0</xdr:rowOff>
    </xdr:from>
    <xdr:to>
      <xdr:col>19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9220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6230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162300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42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223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19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29</xdr:row>
      <xdr:rowOff>0</xdr:rowOff>
    </xdr:from>
    <xdr:to>
      <xdr:col>19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21</xdr:row>
      <xdr:rowOff>0</xdr:rowOff>
    </xdr:from>
    <xdr:to>
      <xdr:col>19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0163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28</xdr:row>
      <xdr:rowOff>0</xdr:rowOff>
    </xdr:from>
    <xdr:to>
      <xdr:col>19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1305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69050" y="1125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0582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897975" y="1133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19</xdr:col>
      <xdr:colOff>0</xdr:colOff>
      <xdr:row>3</xdr:row>
      <xdr:rowOff>0</xdr:rowOff>
    </xdr:from>
    <xdr:to>
      <xdr:col>19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895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19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9552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85" zoomScaleNormal="85" zoomScaleSheetLayoutView="55" workbookViewId="0" topLeftCell="A1">
      <selection activeCell="L23" sqref="L23"/>
    </sheetView>
  </sheetViews>
  <sheetFormatPr defaultColWidth="9.140625" defaultRowHeight="15"/>
  <cols>
    <col min="1" max="1" width="2.421875" style="0" customWidth="1"/>
    <col min="2" max="2" width="5.7109375" style="0" customWidth="1"/>
    <col min="3" max="3" width="39.28125" style="32" customWidth="1"/>
    <col min="4" max="4" width="9.7109375" style="2" customWidth="1"/>
    <col min="5" max="5" width="9.00390625" style="31" customWidth="1"/>
    <col min="6" max="6" width="39.140625" style="32" customWidth="1"/>
    <col min="7" max="7" width="29.140625" style="1" customWidth="1"/>
    <col min="8" max="8" width="23.57421875" style="32" customWidth="1"/>
    <col min="9" max="9" width="20.8515625" style="32" customWidth="1"/>
    <col min="10" max="10" width="30.8515625" style="30" customWidth="1"/>
    <col min="11" max="11" width="21.57421875" style="30" customWidth="1"/>
    <col min="12" max="12" width="18.8515625" style="82" customWidth="1"/>
    <col min="13" max="13" width="22.140625" style="31" customWidth="1"/>
    <col min="14" max="15" width="22.140625" style="1" hidden="1" customWidth="1"/>
    <col min="16" max="16" width="20.8515625" style="0" customWidth="1"/>
    <col min="17" max="17" width="16.8515625" style="0" customWidth="1"/>
    <col min="18" max="18" width="18.421875" style="0" customWidth="1"/>
    <col min="19" max="19" width="15.8515625" style="0" customWidth="1"/>
    <col min="21" max="21" width="17.57421875" style="0" customWidth="1"/>
    <col min="22" max="22" width="16.421875" style="0" customWidth="1"/>
  </cols>
  <sheetData>
    <row r="1" spans="1:19" s="30" customFormat="1" ht="24.6" customHeight="1">
      <c r="A1" s="36"/>
      <c r="B1" s="142" t="s">
        <v>27</v>
      </c>
      <c r="C1" s="143"/>
      <c r="D1" s="39"/>
      <c r="E1" s="39"/>
      <c r="F1" s="35"/>
      <c r="G1" s="86"/>
      <c r="H1" s="86"/>
      <c r="I1" s="87"/>
      <c r="J1" s="87"/>
      <c r="K1" s="88"/>
      <c r="L1" s="87"/>
      <c r="M1" s="39"/>
      <c r="N1" s="35"/>
      <c r="O1" s="35"/>
      <c r="P1" s="36"/>
      <c r="Q1" s="36"/>
      <c r="R1" s="36"/>
      <c r="S1" s="36"/>
    </row>
    <row r="2" spans="1:19" s="30" customFormat="1" ht="18.75" customHeight="1">
      <c r="A2" s="36"/>
      <c r="B2" s="36"/>
      <c r="C2" s="35"/>
      <c r="D2" s="33"/>
      <c r="E2" s="34"/>
      <c r="F2" s="35"/>
      <c r="G2" s="146"/>
      <c r="H2" s="146"/>
      <c r="I2" s="146"/>
      <c r="J2" s="146"/>
      <c r="K2" s="146"/>
      <c r="L2" s="146"/>
      <c r="M2" s="39"/>
      <c r="N2" s="35"/>
      <c r="O2" s="35"/>
      <c r="P2" s="36"/>
      <c r="Q2" s="141" t="s">
        <v>28</v>
      </c>
      <c r="R2" s="141"/>
      <c r="S2" s="141"/>
    </row>
    <row r="3" spans="1:19" s="30" customFormat="1" ht="27.75" customHeight="1">
      <c r="A3" s="36"/>
      <c r="B3" s="89"/>
      <c r="C3" s="90" t="s">
        <v>14</v>
      </c>
      <c r="D3" s="91"/>
      <c r="E3" s="91"/>
      <c r="F3" s="91"/>
      <c r="G3" s="145"/>
      <c r="H3" s="145"/>
      <c r="I3" s="145"/>
      <c r="J3" s="145"/>
      <c r="K3" s="145"/>
      <c r="L3" s="145"/>
      <c r="M3" s="92"/>
      <c r="N3" s="93"/>
      <c r="O3" s="93"/>
      <c r="P3" s="93"/>
      <c r="Q3" s="94"/>
      <c r="R3" s="94"/>
      <c r="S3" s="36"/>
    </row>
    <row r="4" spans="1:19" s="30" customFormat="1" ht="21" customHeight="1" thickBot="1">
      <c r="A4" s="36"/>
      <c r="B4" s="95"/>
      <c r="C4" s="96" t="s">
        <v>4</v>
      </c>
      <c r="D4" s="91"/>
      <c r="E4" s="91"/>
      <c r="F4" s="91"/>
      <c r="G4" s="91"/>
      <c r="H4" s="94"/>
      <c r="I4" s="94"/>
      <c r="J4" s="94"/>
      <c r="K4" s="94"/>
      <c r="L4" s="92"/>
      <c r="M4" s="92"/>
      <c r="N4" s="35"/>
      <c r="O4" s="35"/>
      <c r="P4" s="35"/>
      <c r="Q4" s="94"/>
      <c r="R4" s="94"/>
      <c r="S4" s="36"/>
    </row>
    <row r="5" spans="1:19" s="30" customFormat="1" ht="42.75" customHeight="1" thickBot="1">
      <c r="A5" s="36"/>
      <c r="B5" s="37"/>
      <c r="C5" s="38"/>
      <c r="D5" s="39"/>
      <c r="E5" s="39"/>
      <c r="F5" s="35"/>
      <c r="G5" s="40" t="s">
        <v>3</v>
      </c>
      <c r="H5" s="35"/>
      <c r="I5" s="35"/>
      <c r="J5" s="97"/>
      <c r="K5" s="36"/>
      <c r="L5" s="83"/>
      <c r="M5" s="39"/>
      <c r="N5" s="41"/>
      <c r="O5" s="41"/>
      <c r="P5" s="36"/>
      <c r="Q5" s="40" t="s">
        <v>3</v>
      </c>
      <c r="R5" s="36"/>
      <c r="S5" s="36"/>
    </row>
    <row r="6" spans="1:19" s="30" customFormat="1" ht="94.5" customHeight="1" thickBot="1" thickTop="1">
      <c r="A6" s="36"/>
      <c r="B6" s="58" t="s">
        <v>1</v>
      </c>
      <c r="C6" s="59" t="s">
        <v>33</v>
      </c>
      <c r="D6" s="59" t="s">
        <v>0</v>
      </c>
      <c r="E6" s="59" t="s">
        <v>34</v>
      </c>
      <c r="F6" s="59" t="s">
        <v>35</v>
      </c>
      <c r="G6" s="60" t="s">
        <v>2</v>
      </c>
      <c r="H6" s="59" t="s">
        <v>36</v>
      </c>
      <c r="I6" s="59" t="s">
        <v>37</v>
      </c>
      <c r="J6" s="59" t="s">
        <v>16</v>
      </c>
      <c r="K6" s="59" t="s">
        <v>38</v>
      </c>
      <c r="L6" s="61" t="s">
        <v>39</v>
      </c>
      <c r="M6" s="59" t="s">
        <v>40</v>
      </c>
      <c r="N6" s="62" t="s">
        <v>15</v>
      </c>
      <c r="O6" s="62" t="s">
        <v>9</v>
      </c>
      <c r="P6" s="59" t="s">
        <v>10</v>
      </c>
      <c r="Q6" s="63" t="s">
        <v>11</v>
      </c>
      <c r="R6" s="63" t="s">
        <v>12</v>
      </c>
      <c r="S6" s="63" t="s">
        <v>13</v>
      </c>
    </row>
    <row r="7" spans="1:22" ht="45.75" thickBot="1">
      <c r="A7" s="98"/>
      <c r="B7" s="99">
        <v>1</v>
      </c>
      <c r="C7" s="123" t="s">
        <v>26</v>
      </c>
      <c r="D7" s="100">
        <v>1</v>
      </c>
      <c r="E7" s="71" t="s">
        <v>17</v>
      </c>
      <c r="F7" s="101" t="s">
        <v>41</v>
      </c>
      <c r="G7" s="70" t="s">
        <v>59</v>
      </c>
      <c r="H7" s="71" t="s">
        <v>29</v>
      </c>
      <c r="I7" s="71"/>
      <c r="J7" s="71"/>
      <c r="K7" s="71"/>
      <c r="L7" s="71" t="s">
        <v>31</v>
      </c>
      <c r="M7" s="71" t="s">
        <v>20</v>
      </c>
      <c r="N7" s="72" t="e">
        <f>D7*#REF!</f>
        <v>#REF!</v>
      </c>
      <c r="O7" s="72">
        <f aca="true" t="shared" si="0" ref="O7:O19">D7*P7</f>
        <v>6100</v>
      </c>
      <c r="P7" s="73">
        <v>6100</v>
      </c>
      <c r="Q7" s="74">
        <v>4266</v>
      </c>
      <c r="R7" s="75">
        <f aca="true" t="shared" si="1" ref="R7:R19">D7*Q7</f>
        <v>4266</v>
      </c>
      <c r="S7" s="76" t="str">
        <f aca="true" t="shared" si="2" ref="S7:S19">IF(ISNUMBER(Q7),IF(Q7&gt;P7,"NEVYHOVUJE","VYHOVUJE")," ")</f>
        <v>VYHOVUJE</v>
      </c>
      <c r="U7" s="3"/>
      <c r="V7" s="3"/>
    </row>
    <row r="8" spans="1:22" ht="45" customHeight="1">
      <c r="A8" s="98"/>
      <c r="B8" s="102">
        <v>2</v>
      </c>
      <c r="C8" s="121" t="s">
        <v>42</v>
      </c>
      <c r="D8" s="104">
        <v>2</v>
      </c>
      <c r="E8" s="105" t="s">
        <v>17</v>
      </c>
      <c r="F8" s="106" t="s">
        <v>43</v>
      </c>
      <c r="G8" s="22" t="s">
        <v>60</v>
      </c>
      <c r="H8" s="128" t="s">
        <v>29</v>
      </c>
      <c r="I8" s="131" t="s">
        <v>18</v>
      </c>
      <c r="J8" s="131" t="s">
        <v>19</v>
      </c>
      <c r="K8" s="128"/>
      <c r="L8" s="131" t="s">
        <v>32</v>
      </c>
      <c r="M8" s="131" t="s">
        <v>21</v>
      </c>
      <c r="N8" s="23" t="e">
        <f>D8*#REF!</f>
        <v>#REF!</v>
      </c>
      <c r="O8" s="23">
        <f t="shared" si="0"/>
        <v>5200</v>
      </c>
      <c r="P8" s="24">
        <v>2600</v>
      </c>
      <c r="Q8" s="25">
        <v>1884</v>
      </c>
      <c r="R8" s="26">
        <f t="shared" si="1"/>
        <v>3768</v>
      </c>
      <c r="S8" s="54" t="str">
        <f t="shared" si="2"/>
        <v>VYHOVUJE</v>
      </c>
      <c r="U8" s="3"/>
      <c r="V8" s="3"/>
    </row>
    <row r="9" spans="1:22" ht="22.15" customHeight="1">
      <c r="A9" s="98"/>
      <c r="B9" s="107">
        <v>3</v>
      </c>
      <c r="C9" s="121" t="s">
        <v>44</v>
      </c>
      <c r="D9" s="108">
        <v>2</v>
      </c>
      <c r="E9" s="103" t="s">
        <v>17</v>
      </c>
      <c r="F9" s="106" t="s">
        <v>45</v>
      </c>
      <c r="G9" s="17" t="s">
        <v>61</v>
      </c>
      <c r="H9" s="129"/>
      <c r="I9" s="132"/>
      <c r="J9" s="132"/>
      <c r="K9" s="129"/>
      <c r="L9" s="132"/>
      <c r="M9" s="132"/>
      <c r="N9" s="18" t="e">
        <f>D9*#REF!</f>
        <v>#REF!</v>
      </c>
      <c r="O9" s="18">
        <f t="shared" si="0"/>
        <v>7200</v>
      </c>
      <c r="P9" s="19">
        <v>3600</v>
      </c>
      <c r="Q9" s="20">
        <v>3002</v>
      </c>
      <c r="R9" s="21">
        <f t="shared" si="1"/>
        <v>6004</v>
      </c>
      <c r="S9" s="55" t="str">
        <f t="shared" si="2"/>
        <v>VYHOVUJE</v>
      </c>
      <c r="U9" s="3"/>
      <c r="V9" s="3"/>
    </row>
    <row r="10" spans="1:22" ht="28.9" customHeight="1">
      <c r="A10" s="98"/>
      <c r="B10" s="107">
        <v>4</v>
      </c>
      <c r="C10" s="121" t="s">
        <v>46</v>
      </c>
      <c r="D10" s="108">
        <v>2</v>
      </c>
      <c r="E10" s="103" t="s">
        <v>17</v>
      </c>
      <c r="F10" s="106" t="s">
        <v>47</v>
      </c>
      <c r="G10" s="17" t="s">
        <v>62</v>
      </c>
      <c r="H10" s="129"/>
      <c r="I10" s="132"/>
      <c r="J10" s="132"/>
      <c r="K10" s="129"/>
      <c r="L10" s="132"/>
      <c r="M10" s="132"/>
      <c r="N10" s="18" t="e">
        <f>D10*#REF!</f>
        <v>#REF!</v>
      </c>
      <c r="O10" s="18">
        <f t="shared" si="0"/>
        <v>7200</v>
      </c>
      <c r="P10" s="19">
        <v>3600</v>
      </c>
      <c r="Q10" s="20">
        <v>3002</v>
      </c>
      <c r="R10" s="21">
        <f t="shared" si="1"/>
        <v>6004</v>
      </c>
      <c r="S10" s="55" t="str">
        <f t="shared" si="2"/>
        <v>VYHOVUJE</v>
      </c>
      <c r="U10" s="3"/>
      <c r="V10" s="3"/>
    </row>
    <row r="11" spans="1:22" ht="25.15" customHeight="1" thickBot="1">
      <c r="A11" s="98"/>
      <c r="B11" s="109">
        <v>5</v>
      </c>
      <c r="C11" s="122" t="s">
        <v>48</v>
      </c>
      <c r="D11" s="111">
        <v>2</v>
      </c>
      <c r="E11" s="110" t="s">
        <v>17</v>
      </c>
      <c r="F11" s="112" t="s">
        <v>47</v>
      </c>
      <c r="G11" s="77" t="s">
        <v>63</v>
      </c>
      <c r="H11" s="130"/>
      <c r="I11" s="133"/>
      <c r="J11" s="133"/>
      <c r="K11" s="130"/>
      <c r="L11" s="133"/>
      <c r="M11" s="133"/>
      <c r="N11" s="78" t="e">
        <f>D11*#REF!</f>
        <v>#REF!</v>
      </c>
      <c r="O11" s="78">
        <f t="shared" si="0"/>
        <v>7200</v>
      </c>
      <c r="P11" s="79">
        <v>3600</v>
      </c>
      <c r="Q11" s="20">
        <v>3002</v>
      </c>
      <c r="R11" s="80">
        <f t="shared" si="1"/>
        <v>6004</v>
      </c>
      <c r="S11" s="81" t="str">
        <f t="shared" si="2"/>
        <v>VYHOVUJE</v>
      </c>
      <c r="U11" s="3"/>
      <c r="V11" s="3"/>
    </row>
    <row r="12" spans="1:22" ht="30.75" thickBot="1">
      <c r="A12" s="98"/>
      <c r="B12" s="113">
        <v>6</v>
      </c>
      <c r="C12" s="123" t="s">
        <v>49</v>
      </c>
      <c r="D12" s="100">
        <v>2</v>
      </c>
      <c r="E12" s="71" t="s">
        <v>17</v>
      </c>
      <c r="F12" s="101" t="s">
        <v>50</v>
      </c>
      <c r="G12" s="70" t="s">
        <v>64</v>
      </c>
      <c r="H12" s="71" t="s">
        <v>29</v>
      </c>
      <c r="I12" s="71"/>
      <c r="J12" s="71"/>
      <c r="K12" s="71"/>
      <c r="L12" s="71" t="s">
        <v>22</v>
      </c>
      <c r="M12" s="71" t="s">
        <v>23</v>
      </c>
      <c r="N12" s="72" t="e">
        <f>D12*#REF!</f>
        <v>#REF!</v>
      </c>
      <c r="O12" s="72">
        <f t="shared" si="0"/>
        <v>3000</v>
      </c>
      <c r="P12" s="73">
        <v>1500</v>
      </c>
      <c r="Q12" s="74">
        <v>1133</v>
      </c>
      <c r="R12" s="75">
        <f t="shared" si="1"/>
        <v>2266</v>
      </c>
      <c r="S12" s="76" t="str">
        <f t="shared" si="2"/>
        <v>VYHOVUJE</v>
      </c>
      <c r="U12" s="3"/>
      <c r="V12" s="3"/>
    </row>
    <row r="13" spans="1:22" ht="45" customHeight="1">
      <c r="A13" s="98"/>
      <c r="B13" s="102">
        <v>7</v>
      </c>
      <c r="C13" s="125" t="s">
        <v>58</v>
      </c>
      <c r="D13" s="114">
        <v>1</v>
      </c>
      <c r="E13" s="115" t="s">
        <v>17</v>
      </c>
      <c r="F13" s="116" t="s">
        <v>24</v>
      </c>
      <c r="G13" s="64" t="s">
        <v>65</v>
      </c>
      <c r="H13" s="128" t="s">
        <v>29</v>
      </c>
      <c r="I13" s="128"/>
      <c r="J13" s="128"/>
      <c r="K13" s="128"/>
      <c r="L13" s="128" t="s">
        <v>30</v>
      </c>
      <c r="M13" s="128" t="s">
        <v>25</v>
      </c>
      <c r="N13" s="65" t="e">
        <f>D13*#REF!</f>
        <v>#REF!</v>
      </c>
      <c r="O13" s="65">
        <f t="shared" si="0"/>
        <v>1500</v>
      </c>
      <c r="P13" s="66">
        <v>1500</v>
      </c>
      <c r="Q13" s="67">
        <v>691</v>
      </c>
      <c r="R13" s="68">
        <f t="shared" si="1"/>
        <v>691</v>
      </c>
      <c r="S13" s="69" t="str">
        <f t="shared" si="2"/>
        <v>VYHOVUJE</v>
      </c>
      <c r="U13" s="3"/>
      <c r="V13" s="3"/>
    </row>
    <row r="14" spans="1:22" ht="30">
      <c r="A14" s="98"/>
      <c r="B14" s="107">
        <v>8</v>
      </c>
      <c r="C14" s="121" t="s">
        <v>51</v>
      </c>
      <c r="D14" s="108">
        <v>2</v>
      </c>
      <c r="E14" s="103" t="s">
        <v>17</v>
      </c>
      <c r="F14" s="117" t="s">
        <v>24</v>
      </c>
      <c r="G14" s="17" t="s">
        <v>66</v>
      </c>
      <c r="H14" s="129"/>
      <c r="I14" s="129"/>
      <c r="J14" s="129"/>
      <c r="K14" s="129"/>
      <c r="L14" s="129"/>
      <c r="M14" s="129"/>
      <c r="N14" s="18" t="e">
        <f>D14*#REF!</f>
        <v>#REF!</v>
      </c>
      <c r="O14" s="18">
        <f t="shared" si="0"/>
        <v>3200</v>
      </c>
      <c r="P14" s="19">
        <v>1600</v>
      </c>
      <c r="Q14" s="20">
        <v>670</v>
      </c>
      <c r="R14" s="21">
        <f t="shared" si="1"/>
        <v>1340</v>
      </c>
      <c r="S14" s="55" t="str">
        <f t="shared" si="2"/>
        <v>VYHOVUJE</v>
      </c>
      <c r="U14" s="3"/>
      <c r="V14" s="3"/>
    </row>
    <row r="15" spans="1:22" ht="45">
      <c r="A15" s="98"/>
      <c r="B15" s="107">
        <v>9</v>
      </c>
      <c r="C15" s="121" t="s">
        <v>52</v>
      </c>
      <c r="D15" s="108">
        <v>1</v>
      </c>
      <c r="E15" s="103" t="s">
        <v>17</v>
      </c>
      <c r="F15" s="117" t="s">
        <v>24</v>
      </c>
      <c r="G15" s="17" t="s">
        <v>67</v>
      </c>
      <c r="H15" s="129"/>
      <c r="I15" s="129"/>
      <c r="J15" s="129"/>
      <c r="K15" s="129"/>
      <c r="L15" s="129"/>
      <c r="M15" s="129"/>
      <c r="N15" s="18" t="e">
        <f>D15*#REF!</f>
        <v>#REF!</v>
      </c>
      <c r="O15" s="18">
        <f t="shared" si="0"/>
        <v>1000</v>
      </c>
      <c r="P15" s="19">
        <v>1000</v>
      </c>
      <c r="Q15" s="20">
        <v>799</v>
      </c>
      <c r="R15" s="21">
        <f t="shared" si="1"/>
        <v>799</v>
      </c>
      <c r="S15" s="55" t="str">
        <f t="shared" si="2"/>
        <v>VYHOVUJE</v>
      </c>
      <c r="U15" s="3"/>
      <c r="V15" s="3"/>
    </row>
    <row r="16" spans="1:22" ht="45">
      <c r="A16" s="98"/>
      <c r="B16" s="107">
        <v>10</v>
      </c>
      <c r="C16" s="124" t="s">
        <v>53</v>
      </c>
      <c r="D16" s="108">
        <v>1</v>
      </c>
      <c r="E16" s="103" t="s">
        <v>17</v>
      </c>
      <c r="F16" s="117" t="s">
        <v>24</v>
      </c>
      <c r="G16" s="126" t="s">
        <v>69</v>
      </c>
      <c r="H16" s="129"/>
      <c r="I16" s="129"/>
      <c r="J16" s="129"/>
      <c r="K16" s="129"/>
      <c r="L16" s="129"/>
      <c r="M16" s="129"/>
      <c r="N16" s="18" t="e">
        <f>D16*#REF!</f>
        <v>#REF!</v>
      </c>
      <c r="O16" s="18">
        <f t="shared" si="0"/>
        <v>1800</v>
      </c>
      <c r="P16" s="19">
        <v>1800</v>
      </c>
      <c r="Q16" s="20">
        <v>1557</v>
      </c>
      <c r="R16" s="21">
        <f t="shared" si="1"/>
        <v>1557</v>
      </c>
      <c r="S16" s="55" t="str">
        <f t="shared" si="2"/>
        <v>VYHOVUJE</v>
      </c>
      <c r="U16" s="3"/>
      <c r="V16" s="3"/>
    </row>
    <row r="17" spans="1:22" ht="45">
      <c r="A17" s="98"/>
      <c r="B17" s="107">
        <v>11</v>
      </c>
      <c r="C17" s="124" t="s">
        <v>54</v>
      </c>
      <c r="D17" s="108">
        <v>1</v>
      </c>
      <c r="E17" s="103" t="s">
        <v>17</v>
      </c>
      <c r="F17" s="117" t="s">
        <v>24</v>
      </c>
      <c r="G17" s="17" t="s">
        <v>68</v>
      </c>
      <c r="H17" s="129"/>
      <c r="I17" s="129"/>
      <c r="J17" s="129"/>
      <c r="K17" s="129"/>
      <c r="L17" s="129"/>
      <c r="M17" s="129"/>
      <c r="N17" s="18" t="e">
        <f>D17*#REF!</f>
        <v>#REF!</v>
      </c>
      <c r="O17" s="18">
        <f t="shared" si="0"/>
        <v>1800</v>
      </c>
      <c r="P17" s="19">
        <v>1800</v>
      </c>
      <c r="Q17" s="20">
        <v>1557</v>
      </c>
      <c r="R17" s="21">
        <f t="shared" si="1"/>
        <v>1557</v>
      </c>
      <c r="S17" s="55" t="str">
        <f t="shared" si="2"/>
        <v>VYHOVUJE</v>
      </c>
      <c r="U17" s="3"/>
      <c r="V17" s="3"/>
    </row>
    <row r="18" spans="1:22" ht="45">
      <c r="A18" s="98"/>
      <c r="B18" s="107">
        <v>12</v>
      </c>
      <c r="C18" s="124" t="s">
        <v>55</v>
      </c>
      <c r="D18" s="108">
        <v>1</v>
      </c>
      <c r="E18" s="103" t="s">
        <v>17</v>
      </c>
      <c r="F18" s="117" t="s">
        <v>24</v>
      </c>
      <c r="G18" s="17" t="s">
        <v>70</v>
      </c>
      <c r="H18" s="129"/>
      <c r="I18" s="129"/>
      <c r="J18" s="129"/>
      <c r="K18" s="129"/>
      <c r="L18" s="129"/>
      <c r="M18" s="129"/>
      <c r="N18" s="18" t="e">
        <f>D18*#REF!</f>
        <v>#REF!</v>
      </c>
      <c r="O18" s="18">
        <f t="shared" si="0"/>
        <v>1800</v>
      </c>
      <c r="P18" s="19">
        <v>1800</v>
      </c>
      <c r="Q18" s="20">
        <v>1557</v>
      </c>
      <c r="R18" s="21">
        <f t="shared" si="1"/>
        <v>1557</v>
      </c>
      <c r="S18" s="55" t="str">
        <f t="shared" si="2"/>
        <v>VYHOVUJE</v>
      </c>
      <c r="U18" s="3"/>
      <c r="V18" s="3"/>
    </row>
    <row r="19" spans="1:22" ht="45.75" thickBot="1">
      <c r="A19" s="98"/>
      <c r="B19" s="109">
        <v>13</v>
      </c>
      <c r="C19" s="127" t="s">
        <v>56</v>
      </c>
      <c r="D19" s="118">
        <v>1</v>
      </c>
      <c r="E19" s="119" t="s">
        <v>17</v>
      </c>
      <c r="F19" s="120" t="s">
        <v>57</v>
      </c>
      <c r="G19" s="56" t="s">
        <v>71</v>
      </c>
      <c r="H19" s="130"/>
      <c r="I19" s="130"/>
      <c r="J19" s="130"/>
      <c r="K19" s="130"/>
      <c r="L19" s="130"/>
      <c r="M19" s="130"/>
      <c r="N19" s="27" t="e">
        <f>D19*#REF!</f>
        <v>#REF!</v>
      </c>
      <c r="O19" s="27">
        <f t="shared" si="0"/>
        <v>600</v>
      </c>
      <c r="P19" s="28">
        <v>600</v>
      </c>
      <c r="Q19" s="57">
        <v>599</v>
      </c>
      <c r="R19" s="29">
        <f t="shared" si="1"/>
        <v>599</v>
      </c>
      <c r="S19" s="53" t="str">
        <f t="shared" si="2"/>
        <v>VYHOVUJE</v>
      </c>
      <c r="U19" s="3"/>
      <c r="V19" s="3"/>
    </row>
    <row r="20" spans="1:20" ht="13.5" customHeight="1" thickBot="1">
      <c r="A20" s="4"/>
      <c r="B20" s="4"/>
      <c r="C20" s="43"/>
      <c r="D20" s="4"/>
      <c r="E20" s="43"/>
      <c r="F20" s="43"/>
      <c r="G20" s="4"/>
      <c r="H20" s="43"/>
      <c r="I20" s="43"/>
      <c r="J20" s="43"/>
      <c r="K20" s="43"/>
      <c r="M20" s="82"/>
      <c r="N20" s="4"/>
      <c r="O20" s="4"/>
      <c r="P20" s="4"/>
      <c r="Q20" s="4"/>
      <c r="R20" s="4"/>
      <c r="S20" s="4"/>
      <c r="T20" s="4"/>
    </row>
    <row r="21" spans="1:21" ht="60.75" customHeight="1" thickBot="1" thickTop="1">
      <c r="A21" s="5"/>
      <c r="B21" s="144" t="s">
        <v>6</v>
      </c>
      <c r="C21" s="144"/>
      <c r="D21" s="144"/>
      <c r="E21" s="144"/>
      <c r="F21" s="144"/>
      <c r="G21" s="144"/>
      <c r="H21" s="46"/>
      <c r="I21" s="46"/>
      <c r="J21" s="46"/>
      <c r="K21" s="47"/>
      <c r="L21" s="47"/>
      <c r="M21" s="47"/>
      <c r="N21" s="6"/>
      <c r="O21" s="7"/>
      <c r="P21" s="42" t="s">
        <v>7</v>
      </c>
      <c r="Q21" s="134" t="s">
        <v>8</v>
      </c>
      <c r="R21" s="135"/>
      <c r="S21" s="136"/>
      <c r="U21" s="3"/>
    </row>
    <row r="22" spans="1:22" ht="33" customHeight="1" thickBot="1" thickTop="1">
      <c r="A22" s="5"/>
      <c r="B22" s="137" t="s">
        <v>5</v>
      </c>
      <c r="C22" s="137"/>
      <c r="D22" s="137"/>
      <c r="E22" s="137"/>
      <c r="F22" s="137"/>
      <c r="G22" s="137"/>
      <c r="H22" s="48"/>
      <c r="K22" s="49"/>
      <c r="L22" s="51"/>
      <c r="M22" s="51"/>
      <c r="N22" s="8"/>
      <c r="O22" s="9"/>
      <c r="P22" s="10">
        <f>SUM(O7:O19)</f>
        <v>47600</v>
      </c>
      <c r="Q22" s="138">
        <f>SUM(R7:R19)</f>
        <v>36412</v>
      </c>
      <c r="R22" s="139"/>
      <c r="S22" s="140"/>
      <c r="U22" s="3"/>
      <c r="V22" s="3"/>
    </row>
    <row r="23" spans="1:20" ht="39.75" customHeight="1" thickTop="1">
      <c r="A23" s="5"/>
      <c r="I23" s="50"/>
      <c r="J23" s="50"/>
      <c r="K23" s="51"/>
      <c r="L23" s="51"/>
      <c r="M23" s="51"/>
      <c r="N23" s="12"/>
      <c r="O23" s="13"/>
      <c r="P23" s="13"/>
      <c r="Q23" s="11"/>
      <c r="R23" s="11"/>
      <c r="S23" s="11"/>
      <c r="T23" s="11"/>
    </row>
    <row r="24" spans="1:20" ht="19.9" customHeight="1">
      <c r="A24" s="5"/>
      <c r="K24" s="51"/>
      <c r="L24" s="51"/>
      <c r="M24" s="51"/>
      <c r="N24" s="12"/>
      <c r="O24" s="13"/>
      <c r="P24" s="14"/>
      <c r="Q24" s="14"/>
      <c r="R24" s="14"/>
      <c r="S24" s="11"/>
      <c r="T24" s="11"/>
    </row>
    <row r="25" spans="1:20" ht="71.25" customHeight="1">
      <c r="A25" s="5"/>
      <c r="K25" s="51"/>
      <c r="L25" s="51"/>
      <c r="M25" s="51"/>
      <c r="N25" s="12"/>
      <c r="O25" s="13"/>
      <c r="P25" s="14"/>
      <c r="Q25" s="14"/>
      <c r="R25" s="14"/>
      <c r="S25" s="11"/>
      <c r="T25" s="11"/>
    </row>
    <row r="26" spans="1:20" ht="36" customHeight="1">
      <c r="A26" s="5"/>
      <c r="K26" s="46"/>
      <c r="L26" s="84"/>
      <c r="M26" s="84"/>
      <c r="N26" s="15"/>
      <c r="O26" s="15"/>
      <c r="P26" s="13"/>
      <c r="Q26" s="11"/>
      <c r="R26" s="11"/>
      <c r="S26" s="11"/>
      <c r="T26" s="11"/>
    </row>
    <row r="27" spans="1:20" ht="14.25" customHeight="1">
      <c r="A27" s="5"/>
      <c r="B27" s="11"/>
      <c r="C27" s="44"/>
      <c r="D27" s="16"/>
      <c r="E27" s="45"/>
      <c r="F27" s="44"/>
      <c r="G27" s="13"/>
      <c r="H27" s="44"/>
      <c r="I27" s="44"/>
      <c r="J27" s="52"/>
      <c r="K27" s="52"/>
      <c r="L27" s="85"/>
      <c r="M27" s="85"/>
      <c r="N27" s="13"/>
      <c r="O27" s="13"/>
      <c r="P27" s="13"/>
      <c r="Q27" s="11"/>
      <c r="R27" s="11"/>
      <c r="S27" s="11"/>
      <c r="T27" s="11"/>
    </row>
    <row r="28" spans="1:20" ht="14.25" customHeight="1">
      <c r="A28" s="5"/>
      <c r="B28" s="11"/>
      <c r="C28" s="44"/>
      <c r="D28" s="16"/>
      <c r="E28" s="45"/>
      <c r="F28" s="44"/>
      <c r="G28" s="13"/>
      <c r="H28" s="44"/>
      <c r="I28" s="44"/>
      <c r="J28" s="52"/>
      <c r="K28" s="52"/>
      <c r="L28" s="85"/>
      <c r="M28" s="85"/>
      <c r="N28" s="13"/>
      <c r="O28" s="13"/>
      <c r="P28" s="13"/>
      <c r="Q28" s="11"/>
      <c r="R28" s="11"/>
      <c r="S28" s="11"/>
      <c r="T28" s="11"/>
    </row>
    <row r="29" spans="1:20" ht="14.25" customHeight="1">
      <c r="A29" s="5"/>
      <c r="B29" s="11"/>
      <c r="C29" s="44"/>
      <c r="D29" s="16"/>
      <c r="E29" s="45"/>
      <c r="F29" s="44"/>
      <c r="G29" s="13"/>
      <c r="H29" s="44"/>
      <c r="I29" s="44"/>
      <c r="J29" s="52"/>
      <c r="K29" s="52"/>
      <c r="L29" s="85"/>
      <c r="M29" s="85"/>
      <c r="N29" s="13"/>
      <c r="O29" s="13"/>
      <c r="P29" s="13"/>
      <c r="Q29" s="11"/>
      <c r="R29" s="11"/>
      <c r="S29" s="11"/>
      <c r="T29" s="11"/>
    </row>
    <row r="30" spans="1:20" ht="14.25" customHeight="1">
      <c r="A30" s="5"/>
      <c r="B30" s="11"/>
      <c r="C30" s="44"/>
      <c r="D30" s="16"/>
      <c r="E30" s="45"/>
      <c r="F30" s="44"/>
      <c r="G30" s="13"/>
      <c r="H30" s="44"/>
      <c r="I30" s="44"/>
      <c r="J30" s="52"/>
      <c r="K30" s="52"/>
      <c r="L30" s="85"/>
      <c r="M30" s="85"/>
      <c r="N30" s="13"/>
      <c r="O30" s="13"/>
      <c r="P30" s="13"/>
      <c r="Q30" s="11"/>
      <c r="R30" s="11"/>
      <c r="S30" s="11"/>
      <c r="T30" s="11"/>
    </row>
    <row r="31" spans="3:15" ht="15">
      <c r="C31" s="30"/>
      <c r="D31"/>
      <c r="E31" s="30"/>
      <c r="F31" s="30"/>
      <c r="G31"/>
      <c r="H31" s="30"/>
      <c r="I31" s="30"/>
      <c r="M31" s="82"/>
      <c r="N31"/>
      <c r="O31"/>
    </row>
    <row r="32" spans="3:15" ht="15">
      <c r="C32" s="30"/>
      <c r="D32"/>
      <c r="E32" s="30"/>
      <c r="F32" s="30"/>
      <c r="G32"/>
      <c r="H32" s="30"/>
      <c r="I32" s="30"/>
      <c r="M32" s="82"/>
      <c r="N32"/>
      <c r="O32"/>
    </row>
    <row r="33" spans="3:15" ht="15">
      <c r="C33" s="30"/>
      <c r="D33"/>
      <c r="E33" s="30"/>
      <c r="F33" s="30"/>
      <c r="G33"/>
      <c r="H33" s="30"/>
      <c r="I33" s="30"/>
      <c r="M33" s="82"/>
      <c r="N33"/>
      <c r="O33"/>
    </row>
  </sheetData>
  <mergeCells count="20">
    <mergeCell ref="Q2:S2"/>
    <mergeCell ref="B1:C1"/>
    <mergeCell ref="B21:G21"/>
    <mergeCell ref="G3:L3"/>
    <mergeCell ref="G2:L2"/>
    <mergeCell ref="H8:H11"/>
    <mergeCell ref="K8:K11"/>
    <mergeCell ref="K13:K19"/>
    <mergeCell ref="L13:L19"/>
    <mergeCell ref="M13:M19"/>
    <mergeCell ref="L8:L11"/>
    <mergeCell ref="M8:M11"/>
    <mergeCell ref="H13:H19"/>
    <mergeCell ref="I8:I11"/>
    <mergeCell ref="I13:I19"/>
    <mergeCell ref="J8:J11"/>
    <mergeCell ref="J13:J19"/>
    <mergeCell ref="Q21:S21"/>
    <mergeCell ref="B22:G22"/>
    <mergeCell ref="Q22:S22"/>
  </mergeCells>
  <conditionalFormatting sqref="B7:B19 D7:D19">
    <cfRule type="containsBlanks" priority="25" dxfId="7">
      <formula>LEN(TRIM(B7))=0</formula>
    </cfRule>
  </conditionalFormatting>
  <conditionalFormatting sqref="G7:G15 G17:G19 B4">
    <cfRule type="containsBlanks" priority="23" dxfId="6">
      <formula>LEN(TRIM(B4))=0</formula>
    </cfRule>
    <cfRule type="notContainsBlanks" priority="24" dxfId="5">
      <formula>LEN(TRIM(B4))&gt;0</formula>
    </cfRule>
  </conditionalFormatting>
  <conditionalFormatting sqref="B7:B19">
    <cfRule type="cellIs" priority="20" dxfId="4" operator="greaterThanOrEqual">
      <formula>1</formula>
    </cfRule>
  </conditionalFormatting>
  <conditionalFormatting sqref="Q7:Q19">
    <cfRule type="notContainsBlanks" priority="18" dxfId="3">
      <formula>LEN(TRIM(Q7))&gt;0</formula>
    </cfRule>
    <cfRule type="containsBlanks" priority="19" dxfId="2">
      <formula>LEN(TRIM(Q7))=0</formula>
    </cfRule>
  </conditionalFormatting>
  <conditionalFormatting sqref="S7:S19">
    <cfRule type="cellIs" priority="16" dxfId="1" operator="equal">
      <formula>"NEVYHOVUJE"</formula>
    </cfRule>
    <cfRule type="cellIs" priority="17" dxfId="0" operator="equal">
      <formula>"VYHOVUJE"</formula>
    </cfRule>
  </conditionalFormatting>
  <dataValidations count="2">
    <dataValidation type="list" showInputMessage="1" showErrorMessage="1" sqref="I7 I12:I13">
      <formula1>"ANO,NE"</formula1>
    </dataValidation>
    <dataValidation type="list" showInputMessage="1" showErrorMessage="1" sqref="E7:E1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8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1RD3IO5fJEdXZgCKddoWFhV5Ofo=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Q8yfzREEcEFwNediOP/n9q1M9rg=</DigestValue>
    </Reference>
  </SignedInfo>
  <SignatureValue>VbtHM1BZU1Wnj025Ewca+jfp2uRBNiIOu3EGXRi+AohVr2scSoKsW/ZD9g4bbXXydOFsEK34uP/D
KhyXTgbU7rk4zSH1rt9xgCDW88mKQsBGMVOeghPpdEFXwDsELIa46Dsf6ZhnCmgpY6UjwfXnhBVy
uH8q4ogPqCnmtSTFJbH+G+ipnEuXxf+rk1ewxKk1+jzpaemWcJOVvT31RhU8rvCAEDfHBePHlrzP
dki89alrD5UharDY6Cl/4FbfdSXYOb3+Og4YresQQ5ghSjH1RJKkwyME/NXctv3+Hne2slEl6jOi
QIVsFs3GmV8k0Z+K7EPai2NcI0MhXPIZZi6Sqw==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ZUSVWGJ9PuzOyicJFDGWOSiYMi4=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6JJm/e0I+llfAp8irdaMWN/naU0=</DigestValue>
      </Reference>
      <Reference URI="/xl/styles.xml?ContentType=application/vnd.openxmlformats-officedocument.spreadsheetml.styles+xml">
        <DigestMethod Algorithm="http://www.w3.org/2000/09/xmldsig#sha1"/>
        <DigestValue>05o1b9D6aG6XDYT4XyBPiveDmDM=</DigestValue>
      </Reference>
      <Reference URI="/xl/worksheets/sheet1.xml?ContentType=application/vnd.openxmlformats-officedocument.spreadsheetml.worksheet+xml">
        <DigestMethod Algorithm="http://www.w3.org/2000/09/xmldsig#sha1"/>
        <DigestValue>nRqwMnwKbZD4g1XQXG36MNidVSk=</DigestValue>
      </Reference>
      <Reference URI="/xl/sharedStrings.xml?ContentType=application/vnd.openxmlformats-officedocument.spreadsheetml.sharedStrings+xml">
        <DigestMethod Algorithm="http://www.w3.org/2000/09/xmldsig#sha1"/>
        <DigestValue>rMhDTPB6HLnO9JCZiyx//uB8P1Q=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RXLNTOzwv/d6C5Cc+ZjHD80S4oY=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2015-10-27T11:53:31Z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2015-10-27T11:53:31Z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OorA+APy5zPkXVd2Qc3a2XeVXuU=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JVSwyEjNVgjQtol9/kLrOlUW2RI=</DigestValue>
    </Reference>
  </SignedInfo>
  <SignatureValue>kTNIwjVYkzPrMFwclDbJyWjQqC/MYEkyiFwpJSVTTwl8n/dToHjagn4aUC7y8dDgPYOaNJneapiP
uZQ7P9WF6K92xJD4k/Ajwu0UlsOPJIwvjoRXhKyfs90ZZCs224vWS2bfB0FixaDt8NdZgQb/jiLr
MrY6kGOuE4De/rG571yB7lzi3tL0/Pfh7rU1pxkGwKiOSAoCPxT7T3KrSe9aJ5R/PfZOqrJO1GEk
CnqTNR/I3weqBXC7zsNJOiqrR6KIYxaKsA3QEhLO4HhX89BarAOGQdmv3PYEB74lUup65L3OaJ73
RsBRl29xwXQSqz8DtN7sV3uclryP2lFrQh5sQQ==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ZUSVWGJ9PuzOyicJFDGWOSiYMi4=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6JJm/e0I+llfAp8irdaMWN/naU0=</DigestValue>
      </Reference>
      <Reference URI="/xl/styles.xml?ContentType=application/vnd.openxmlformats-officedocument.spreadsheetml.styles+xml">
        <DigestMethod Algorithm="http://www.w3.org/2000/09/xmldsig#sha1"/>
        <DigestValue>05o1b9D6aG6XDYT4XyBPiveDmDM=</DigestValue>
      </Reference>
      <Reference URI="/xl/worksheets/sheet1.xml?ContentType=application/vnd.openxmlformats-officedocument.spreadsheetml.worksheet+xml">
        <DigestMethod Algorithm="http://www.w3.org/2000/09/xmldsig#sha1"/>
        <DigestValue>nRqwMnwKbZD4g1XQXG36MNidVSk=</DigestValue>
      </Reference>
      <Reference URI="/xl/sharedStrings.xml?ContentType=application/vnd.openxmlformats-officedocument.spreadsheetml.sharedStrings+xml">
        <DigestMethod Algorithm="http://www.w3.org/2000/09/xmldsig#sha1"/>
        <DigestValue>rMhDTPB6HLnO9JCZiyx//uB8P1Q=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RXLNTOzwv/d6C5Cc+ZjHD80S4oY=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2015-11-11T09:49:11Z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2015-11-11T09:49:11Z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2015-10-07T04:42:32Z</cp:lastPrinted>
  <dcterms:created xsi:type="dcterms:W3CDTF">2014-03-05T12:43:32Z</dcterms:created>
  <dcterms:modified xsi:type="dcterms:W3CDTF">2015-10-27T11:53:30Z</dcterms:modified>
  <cp:category/>
  <cp:version/>
  <cp:contentType/>
  <cp:contentStatus/>
</cp:coreProperties>
</file>