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2070" windowWidth="14400" windowHeight="3675" tabRatio="939" activeTab="0"/>
  </bookViews>
  <sheets>
    <sheet name="Tonery" sheetId="22" r:id="rId1"/>
  </sheets>
  <definedNames>
    <definedName name="_xlnm.Print_Area" localSheetId="0">'Tonery'!$B$1:$S$29</definedName>
  </definedNames>
  <calcPr calcId="152511"/>
</workbook>
</file>

<file path=xl/sharedStrings.xml><?xml version="1.0" encoding="utf-8"?>
<sst xmlns="http://schemas.openxmlformats.org/spreadsheetml/2006/main" count="115" uniqueCount="91">
  <si>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</si>
  <si>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</si>
  <si>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</si>
  <si>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</si>
  <si>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</si>
  <si>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</si>
  <si>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</si>
  <si>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</si>
  <si>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</si>
  <si>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</si>
  <si>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</si>
  <si>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</si>
  <si>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</si>
  <si>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</si>
  <si>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</si>
  <si>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</si>
  <si>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</si>
  <si>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</si>
  <si>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</si>
  <si>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ks</t>
  </si>
  <si>
    <t>KKY - p.Šebesta tel:37763 .2131</t>
  </si>
  <si>
    <t>ZČU Plzeň, Technická 8, UC431</t>
  </si>
  <si>
    <t>ANO</t>
  </si>
  <si>
    <t>SGS-2015-030 Mgr.Valach</t>
  </si>
  <si>
    <t>Klatovská 51, Plzeň, KL 128</t>
  </si>
  <si>
    <t>KTV - Petra Kotorová, tel:37763 6401</t>
  </si>
  <si>
    <t xml:space="preserve"> toner do tiskárny OKI MB441 - černý</t>
  </si>
  <si>
    <t xml:space="preserve"> toner do tiskárny OKI MC352 - modrý</t>
  </si>
  <si>
    <t xml:space="preserve"> toner do tiskárny OKI MC352 - červený</t>
  </si>
  <si>
    <t>EO - pí Císařová, 37763 1123</t>
  </si>
  <si>
    <t>Univerzitní 8,Plzeň</t>
  </si>
  <si>
    <t>Mgr. Barbora Polifková, tel. 776848085</t>
  </si>
  <si>
    <t>Sedláčkova 15, SP118,Plzeň</t>
  </si>
  <si>
    <t>sada</t>
  </si>
  <si>
    <t>Univerzitní 20, Plzen, UI112</t>
  </si>
  <si>
    <t>ZV - J. Ovsjanniková, tel:37763 5773,  5775</t>
  </si>
  <si>
    <t>NAKI II - DG16P02B009</t>
  </si>
  <si>
    <t>Technická 8, Plzeň, budova FAV - UC 356</t>
  </si>
  <si>
    <t>NTIS - H.Ptáčková, 37763 2463</t>
  </si>
  <si>
    <t>Tonery - 019 - 2016</t>
  </si>
  <si>
    <t>Priloha_c._1_Kupni_smlouvy_technicka_specifikace_T-019-2016</t>
  </si>
  <si>
    <t>toner do tiskárny OKI MC352dn- černý</t>
  </si>
  <si>
    <t xml:space="preserve">toner do tiskárny OKI MC352dn- magenta </t>
  </si>
  <si>
    <t>toner do tiskárny OKI MC352dn -cyan</t>
  </si>
  <si>
    <t>toner do tiskárny OKI MC352dn -žlutý</t>
  </si>
  <si>
    <t xml:space="preserve">toner do tiskárny OKI MC352dn -černý </t>
  </si>
  <si>
    <t xml:space="preserve">toner do tiskárny OKI B401 dn -černý </t>
  </si>
  <si>
    <t xml:space="preserve">toner do tiskárny OKI B431dn - černý  </t>
  </si>
  <si>
    <t xml:space="preserve">toner do tiskárny UTAX CD 1325 – černý   </t>
  </si>
  <si>
    <t xml:space="preserve">toner do tiskárny Canon  i-SENSYS MF 4350d - černý  </t>
  </si>
  <si>
    <r>
      <rPr>
        <sz val="11"/>
        <rFont val="Calibri"/>
        <family val="2"/>
        <scheme val="minor"/>
      </rPr>
      <t>toner do tiskárny Konica minolta 4695 MF - černý</t>
    </r>
    <r>
      <rPr>
        <sz val="11"/>
        <color rgb="FFFF0000"/>
        <rFont val="Calibri"/>
        <family val="2"/>
        <scheme val="minor"/>
      </rPr>
      <t xml:space="preserve">  </t>
    </r>
  </si>
  <si>
    <t>toner do tiskárny OKI MC562w - žlutý</t>
  </si>
  <si>
    <t>samostatná faktura</t>
  </si>
  <si>
    <t>Originální toner. Min. výtěžnost při 5% pokrytí 12000 stran.</t>
  </si>
  <si>
    <t>velkokapacitní sada barevných tonerů do tiskárny Konica minolta 4695 MF -  žlutý, purpurový, azurový.</t>
  </si>
  <si>
    <t>Originální toner. Min. výtěžnost při 5% pokrytí 8000 stran.</t>
  </si>
  <si>
    <t>Originální, nebo kompatibilní toner  splňující podmínky certifikátu STMC. Kapacita min. 20000 stran A4 při 5% pokrytí .</t>
  </si>
  <si>
    <t>Alternativní toner splňující podmínky certifikátu STMC. Kapacita min.2000 stran A4 při 5% pokrytí.</t>
  </si>
  <si>
    <t>Originální sada tonerů Y,M,C. Min. výtěžnost každého toneru při 5% pokrytí 8000 stran. Sada obsahuje 3 ks.</t>
  </si>
  <si>
    <t>Originální toner. Min. výtěžnost 2000 stran při 5% pokrytí .</t>
  </si>
  <si>
    <t>Originální toner. Min. výtěžnost 35000 stran při 5% pokrytí .</t>
  </si>
  <si>
    <t xml:space="preserve">Originální, nebo kompatibilní toner splňující podmínky certifikátu STMC. Minimální výtěžnost při 5% pokrytí 2500 stran. </t>
  </si>
  <si>
    <t xml:space="preserve">Originální, nebo kompatibilní toner splňující podmínky certifikátu STMC. Minimální výtěžnost při 5% pokrytí 2000 stran. </t>
  </si>
  <si>
    <t xml:space="preserve">toner do tiskárny Triump Adler 3555i </t>
  </si>
  <si>
    <t>Originální, nebo kompatibilní toner splňující podmínky certifikátu STMC. Minimální výtěžnost při 5% pokrytí 3500 stran A4.</t>
  </si>
  <si>
    <t>Originální, nebo kompatibilní toner splňující podmínky certifikátu STMC. Minimální výtěžnost při 5% pokrytí 2000 stran A4.</t>
  </si>
  <si>
    <t>Originální, nebo kompatibilní toner splňující podmínky certifikátu STMC. Minimální výtěžnost při 2000 5% pokrytí stran A4.</t>
  </si>
  <si>
    <t>Originální toner. Minimální výtěžnost při 5% pokrytí 3500 stran A4.</t>
  </si>
  <si>
    <t>Originální, nebo kompatibilní toner splňující podmínky certifikátu STMC. Minimální výtěžnost při 5% pokrytí 2500 stran A4.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</si>
  <si>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</si>
  <si>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</si>
  <si>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</si>
  <si>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</si>
  <si>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</si>
  <si>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</si>
  <si>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
</t>
  </si>
  <si>
    <t>SAFEPRINT kompatibilní toner OKI 44469803 black 3500str</t>
  </si>
  <si>
    <t>SAFEPRINT kompatibilní toner OKI 44469705 Magenta 2000str</t>
  </si>
  <si>
    <t>SAFEPRINT kompatibilní toner OKI 44469706 Cyan 2000str</t>
  </si>
  <si>
    <t>SAFEPRINT kompatibilní toner OKI 44469704 Yellow 2000str</t>
  </si>
  <si>
    <t>OKI toner 44469803 black</t>
  </si>
  <si>
    <t>PRINTLINE kompatibilní toner s OKI 44992402, black</t>
  </si>
  <si>
    <t>STYGIAN náhrada OKI 44469706, cyan, 2000 str</t>
  </si>
  <si>
    <t>STYGIAN náhrada OKI 44469705, magenta, 2000 str</t>
  </si>
  <si>
    <t>OKI Toner do MB431 (44917602)</t>
  </si>
  <si>
    <t xml:space="preserve">Originální toner do tiskárny UTAX CD 1325 – černý, 20000 stran A4 při 5% pokrytí   </t>
  </si>
  <si>
    <t>TB kompatibilní toner Canon FX-10 (0263B002, Black, 2000str)</t>
  </si>
  <si>
    <t>Konica Minolta Toner cerný pro MC4650/MC4690/4695 (8000 stran) - A0DK152</t>
  </si>
  <si>
    <t>Konica Minolta Sada toneru C,M,Y pro MC4650/MC4690/4695 (8000 stran) - A0DKJ52</t>
  </si>
  <si>
    <t>OKI toner 44469704 yellow</t>
  </si>
  <si>
    <t>Originální toner do tiskárny Triump Adler 3555i, výtěžnost 35000 stran při 5% pokrytí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</si>
</sst>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/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medium"/>
      <right style="medium"/>
      <top/>
      <bottom style="thick"/>
    </border>
    <border>
      <left style="thick"/>
      <right style="medium"/>
      <top style="thin"/>
      <bottom/>
    </border>
    <border>
      <left/>
      <right/>
      <top style="thin"/>
      <bottom style="thick"/>
    </border>
    <border>
      <left/>
      <right/>
      <top style="thick"/>
      <bottom style="thick"/>
    </border>
    <border>
      <left/>
      <right style="medium"/>
      <top style="thin"/>
      <bottom style="thick"/>
    </border>
    <border>
      <left style="medium"/>
      <right/>
      <top/>
      <bottom style="thin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</cellStyleXfs>
  <cellXfs count="13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0" fontId="6" fillId="4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6" fillId="4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6" fillId="4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4" borderId="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5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6" borderId="8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NumberFormat="1" applyFont="1" applyFill="1" applyBorder="1" applyAlignment="1" applyProtection="1">
      <alignment horizontal="center" vertical="center" wrapText="1"/>
      <protection/>
    </xf>
    <xf numFmtId="0" fontId="2" fillId="6" borderId="8" xfId="0" applyNumberFormat="1" applyFont="1" applyFill="1" applyBorder="1" applyAlignment="1" applyProtection="1">
      <alignment horizontal="center" vertical="center" wrapText="1"/>
      <protection/>
    </xf>
    <xf numFmtId="0" fontId="3" fillId="7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6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4" borderId="9" xfId="0" applyNumberFormat="1" applyFill="1" applyBorder="1" applyAlignment="1" applyProtection="1">
      <alignment horizontal="right" vertical="center" indent="1"/>
      <protection locked="0"/>
    </xf>
    <xf numFmtId="164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6" fillId="4" borderId="8" xfId="0" applyNumberFormat="1" applyFont="1" applyFill="1" applyBorder="1" applyAlignment="1" applyProtection="1">
      <alignment horizontal="left" vertical="center" wrapText="1"/>
      <protection locked="0"/>
    </xf>
    <xf numFmtId="0" fontId="0" fillId="3" borderId="8" xfId="0" applyNumberFormat="1" applyFill="1" applyBorder="1" applyAlignment="1" applyProtection="1">
      <alignment horizontal="center" vertical="center" wrapTex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3" borderId="8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 locked="0"/>
    </xf>
    <xf numFmtId="164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0" fillId="3" borderId="10" xfId="0" applyNumberFormat="1" applyFill="1" applyBorder="1" applyAlignment="1" applyProtection="1">
      <alignment horizontal="right" vertical="center" indent="1"/>
      <protection/>
    </xf>
    <xf numFmtId="164" fontId="0" fillId="3" borderId="11" xfId="0" applyNumberFormat="1" applyFill="1" applyBorder="1" applyAlignment="1" applyProtection="1">
      <alignment horizontal="right" vertical="center" indent="1"/>
      <protection/>
    </xf>
    <xf numFmtId="164" fontId="0" fillId="3" borderId="12" xfId="0" applyNumberFormat="1" applyFill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0" fillId="3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6" fillId="4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0" xfId="0" applyAlignment="1" applyProtection="1">
      <alignment vertical="center"/>
      <protection/>
    </xf>
    <xf numFmtId="3" fontId="0" fillId="5" borderId="15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2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3" fontId="0" fillId="5" borderId="16" xfId="0" applyNumberFormat="1" applyFill="1" applyBorder="1" applyAlignment="1" applyProtection="1">
      <alignment horizontal="center" vertical="center" wrapText="1"/>
      <protection/>
    </xf>
    <xf numFmtId="2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ont="1" applyFill="1" applyBorder="1" applyAlignment="1" applyProtection="1">
      <alignment vertical="center" wrapText="1"/>
      <protection/>
    </xf>
    <xf numFmtId="0" fontId="0" fillId="0" borderId="17" xfId="0" applyBorder="1" applyProtection="1">
      <protection/>
    </xf>
    <xf numFmtId="3" fontId="0" fillId="5" borderId="10" xfId="0" applyNumberFormat="1" applyFill="1" applyBorder="1" applyAlignment="1" applyProtection="1">
      <alignment horizontal="center" vertical="center" wrapText="1"/>
      <protection/>
    </xf>
    <xf numFmtId="0" fontId="0" fillId="3" borderId="5" xfId="0" applyNumberFormat="1" applyFont="1" applyFill="1" applyBorder="1" applyAlignment="1" applyProtection="1">
      <alignment vertical="center" wrapText="1"/>
      <protection/>
    </xf>
    <xf numFmtId="2" fontId="0" fillId="3" borderId="5" xfId="0" applyNumberFormat="1" applyFill="1" applyBorder="1" applyAlignment="1" applyProtection="1">
      <alignment horizontal="center" vertical="center" wrapText="1"/>
      <protection/>
    </xf>
    <xf numFmtId="0" fontId="0" fillId="3" borderId="5" xfId="0" applyNumberFormat="1" applyFill="1" applyBorder="1" applyAlignment="1" applyProtection="1">
      <alignment horizontal="center" vertical="center" wrapText="1"/>
      <protection/>
    </xf>
    <xf numFmtId="0" fontId="0" fillId="3" borderId="18" xfId="0" applyNumberFormat="1" applyFont="1" applyFill="1" applyBorder="1" applyAlignment="1" applyProtection="1">
      <alignment vertical="center" wrapText="1"/>
      <protection/>
    </xf>
    <xf numFmtId="0" fontId="0" fillId="3" borderId="0" xfId="0" applyNumberFormat="1" applyFill="1" applyAlignment="1" applyProtection="1">
      <alignment horizontal="left"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  <xf numFmtId="3" fontId="0" fillId="5" borderId="19" xfId="0" applyNumberFormat="1" applyFill="1" applyBorder="1" applyAlignment="1" applyProtection="1">
      <alignment horizontal="center" vertical="center" wrapText="1"/>
      <protection/>
    </xf>
    <xf numFmtId="2" fontId="0" fillId="3" borderId="9" xfId="0" applyNumberFormat="1" applyFill="1" applyBorder="1" applyAlignment="1" applyProtection="1">
      <alignment horizontal="center" vertical="center" wrapText="1"/>
      <protection/>
    </xf>
    <xf numFmtId="0" fontId="0" fillId="3" borderId="9" xfId="0" applyNumberFormat="1" applyFill="1" applyBorder="1" applyAlignment="1" applyProtection="1">
      <alignment horizontal="center" vertical="center" wrapText="1"/>
      <protection/>
    </xf>
    <xf numFmtId="0" fontId="0" fillId="0" borderId="20" xfId="0" applyBorder="1" applyProtection="1">
      <protection/>
    </xf>
    <xf numFmtId="0" fontId="0" fillId="3" borderId="5" xfId="0" applyNumberFormat="1" applyFill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3" borderId="8" xfId="0" applyNumberFormat="1" applyFont="1" applyFill="1" applyBorder="1" applyAlignment="1" applyProtection="1">
      <alignment vertical="center" wrapText="1"/>
      <protection/>
    </xf>
    <xf numFmtId="2" fontId="0" fillId="3" borderId="8" xfId="0" applyNumberFormat="1" applyFill="1" applyBorder="1" applyAlignment="1" applyProtection="1">
      <alignment horizontal="center" vertical="center" wrapText="1"/>
      <protection/>
    </xf>
    <xf numFmtId="2" fontId="0" fillId="3" borderId="13" xfId="0" applyNumberFormat="1" applyFill="1" applyBorder="1" applyAlignment="1" applyProtection="1">
      <alignment horizontal="center" vertical="center" wrapText="1"/>
      <protection/>
    </xf>
    <xf numFmtId="0" fontId="0" fillId="3" borderId="22" xfId="0" applyNumberFormat="1" applyFill="1" applyBorder="1" applyAlignment="1" applyProtection="1">
      <alignment vertical="center" wrapText="1"/>
      <protection/>
    </xf>
    <xf numFmtId="0" fontId="0" fillId="3" borderId="2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4" fillId="3" borderId="5" xfId="0" applyNumberFormat="1" applyFont="1" applyFill="1" applyBorder="1" applyAlignment="1" applyProtection="1">
      <alignment vertical="center" wrapText="1"/>
      <protection/>
    </xf>
    <xf numFmtId="0" fontId="0" fillId="3" borderId="18" xfId="0" applyNumberForma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3" borderId="13" xfId="0" applyNumberFormat="1" applyFill="1" applyBorder="1" applyAlignment="1" applyProtection="1">
      <alignment horizontal="center" vertical="center" wrapText="1"/>
      <protection/>
    </xf>
    <xf numFmtId="0" fontId="0" fillId="3" borderId="12" xfId="0" applyNumberFormat="1" applyFill="1" applyBorder="1" applyAlignment="1" applyProtection="1">
      <alignment horizontal="center" vertical="center" wrapText="1"/>
      <protection/>
    </xf>
    <xf numFmtId="0" fontId="0" fillId="3" borderId="18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Border="1" applyAlignment="1" applyProtection="1">
      <alignment vertical="center" wrapText="1"/>
      <protection/>
    </xf>
    <xf numFmtId="0" fontId="0" fillId="0" borderId="24" xfId="0" applyNumberFormat="1" applyBorder="1" applyAlignment="1" applyProtection="1">
      <alignment vertical="center" wrapText="1"/>
      <protection/>
    </xf>
    <xf numFmtId="0" fontId="6" fillId="2" borderId="1" xfId="21" applyNumberFormat="1" applyFont="1" applyAlignment="1" applyProtection="1">
      <alignment horizontal="left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Poznámka" xfId="21"/>
  </cellStyles>
  <dxfs count="20">
    <dxf>
      <font>
        <b val="0"/>
        <i val="0"/>
      </font>
    </dxf>
    <dxf>
      <fill>
        <patternFill>
          <bgColor rgb="FFE6D5F3"/>
        </patternFill>
      </fill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26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30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95250</xdr:colOff>
      <xdr:row>26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653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9525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6535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9525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6535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6535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9525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6535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6535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9525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9525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6535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9525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6535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26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6535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26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6535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27908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46685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28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68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28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28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68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68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85725</xdr:colOff>
      <xdr:row>25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56114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1850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26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03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03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03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03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03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03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03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03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030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030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030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12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781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781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19050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19050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781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19050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19050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19050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781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781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19050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19050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19050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19050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781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781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19050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19050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781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1076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zoomScale="85" zoomScaleNormal="85" zoomScaleSheetLayoutView="55" workbookViewId="0" topLeftCell="F18">
      <selection activeCell="G26" sqref="G26"/>
    </sheetView>
  </sheetViews>
  <sheetFormatPr defaultColWidth="8.8515625" defaultRowHeight="15"/>
  <cols>
    <col min="1" max="1" width="1.421875" style="77" customWidth="1"/>
    <col min="2" max="2" width="5.7109375" style="77" customWidth="1"/>
    <col min="3" max="3" width="43.421875" style="25" customWidth="1"/>
    <col min="4" max="4" width="9.7109375" style="112" customWidth="1"/>
    <col min="5" max="5" width="9.00390625" style="29" customWidth="1"/>
    <col min="6" max="6" width="42.28125" style="25" customWidth="1"/>
    <col min="7" max="7" width="51.00390625" style="113" customWidth="1"/>
    <col min="8" max="8" width="20.8515625" style="25" customWidth="1"/>
    <col min="9" max="9" width="19.00390625" style="25" customWidth="1"/>
    <col min="10" max="10" width="28.00390625" style="26" customWidth="1"/>
    <col min="11" max="11" width="18.57421875" style="26" customWidth="1"/>
    <col min="12" max="12" width="19.421875" style="25" customWidth="1"/>
    <col min="13" max="14" width="22.140625" style="113" hidden="1" customWidth="1"/>
    <col min="15" max="15" width="19.8515625" style="113" hidden="1" customWidth="1"/>
    <col min="16" max="16" width="20.8515625" style="77" customWidth="1"/>
    <col min="17" max="17" width="16.8515625" style="77" customWidth="1"/>
    <col min="18" max="18" width="21.00390625" style="77" customWidth="1"/>
    <col min="19" max="19" width="19.421875" style="77" customWidth="1"/>
    <col min="20" max="20" width="8.8515625" style="77" customWidth="1"/>
    <col min="21" max="21" width="11.8515625" style="77" customWidth="1"/>
    <col min="22" max="22" width="16.28125" style="77" customWidth="1"/>
    <col min="23" max="16384" width="8.8515625" style="77" customWidth="1"/>
  </cols>
  <sheetData>
    <row r="1" spans="2:15" s="26" customFormat="1" ht="24.6" customHeight="1">
      <c r="B1" s="130" t="s">
        <v>39</v>
      </c>
      <c r="C1" s="131"/>
      <c r="D1" s="29"/>
      <c r="E1" s="29"/>
      <c r="F1" s="25"/>
      <c r="G1" s="63"/>
      <c r="H1" s="63"/>
      <c r="I1" s="63"/>
      <c r="J1" s="63"/>
      <c r="K1" s="63"/>
      <c r="L1" s="25"/>
      <c r="M1" s="25"/>
      <c r="N1" s="25"/>
      <c r="O1" s="25"/>
    </row>
    <row r="2" spans="3:19" s="26" customFormat="1" ht="18.75" customHeight="1">
      <c r="C2" s="25"/>
      <c r="D2" s="23"/>
      <c r="E2" s="24"/>
      <c r="F2" s="25"/>
      <c r="G2" s="63"/>
      <c r="H2" s="63"/>
      <c r="I2" s="63"/>
      <c r="J2" s="63"/>
      <c r="K2" s="63"/>
      <c r="L2" s="25"/>
      <c r="M2" s="25"/>
      <c r="N2" s="25"/>
      <c r="O2" s="25"/>
      <c r="Q2" s="129" t="s">
        <v>40</v>
      </c>
      <c r="R2" s="129"/>
      <c r="S2" s="129"/>
    </row>
    <row r="3" spans="2:18" s="26" customFormat="1" ht="18.75" customHeight="1">
      <c r="B3" s="64"/>
      <c r="C3" s="65" t="s">
        <v>16</v>
      </c>
      <c r="D3" s="66"/>
      <c r="E3" s="66"/>
      <c r="F3" s="66"/>
      <c r="G3" s="63"/>
      <c r="H3" s="63"/>
      <c r="I3" s="63"/>
      <c r="J3" s="63"/>
      <c r="K3" s="63"/>
      <c r="L3" s="63"/>
      <c r="M3" s="67"/>
      <c r="N3" s="67"/>
      <c r="O3" s="67"/>
      <c r="P3" s="67"/>
      <c r="Q3" s="63"/>
      <c r="R3" s="63"/>
    </row>
    <row r="4" spans="2:18" s="26" customFormat="1" ht="21" customHeight="1" thickBot="1">
      <c r="B4" s="68"/>
      <c r="C4" s="69" t="s">
        <v>4</v>
      </c>
      <c r="D4" s="66"/>
      <c r="E4" s="66"/>
      <c r="F4" s="66"/>
      <c r="G4" s="63"/>
      <c r="H4" s="63"/>
      <c r="I4" s="63"/>
      <c r="J4" s="63"/>
      <c r="K4" s="63"/>
      <c r="L4" s="63"/>
      <c r="M4" s="25"/>
      <c r="N4" s="25"/>
      <c r="O4" s="25"/>
      <c r="P4" s="25"/>
      <c r="Q4" s="63"/>
      <c r="R4" s="63"/>
    </row>
    <row r="5" spans="2:17" s="26" customFormat="1" ht="42.75" customHeight="1" thickBot="1">
      <c r="B5" s="27"/>
      <c r="C5" s="28"/>
      <c r="D5" s="29"/>
      <c r="E5" s="29"/>
      <c r="F5" s="25"/>
      <c r="G5" s="30" t="s">
        <v>3</v>
      </c>
      <c r="H5" s="25"/>
      <c r="I5" s="25"/>
      <c r="J5" s="70"/>
      <c r="L5" s="25"/>
      <c r="M5" s="31"/>
      <c r="N5" s="31"/>
      <c r="O5" s="32"/>
      <c r="Q5" s="30" t="s">
        <v>3</v>
      </c>
    </row>
    <row r="6" spans="2:19" s="26" customFormat="1" ht="94.5" customHeight="1" thickBot="1" thickTop="1">
      <c r="B6" s="33" t="s">
        <v>1</v>
      </c>
      <c r="C6" s="34" t="s">
        <v>69</v>
      </c>
      <c r="D6" s="34" t="s">
        <v>0</v>
      </c>
      <c r="E6" s="34" t="s">
        <v>70</v>
      </c>
      <c r="F6" s="34" t="s">
        <v>71</v>
      </c>
      <c r="G6" s="35" t="s">
        <v>2</v>
      </c>
      <c r="H6" s="34" t="s">
        <v>72</v>
      </c>
      <c r="I6" s="34" t="s">
        <v>73</v>
      </c>
      <c r="J6" s="34" t="s">
        <v>18</v>
      </c>
      <c r="K6" s="36" t="s">
        <v>74</v>
      </c>
      <c r="L6" s="34" t="s">
        <v>75</v>
      </c>
      <c r="M6" s="37" t="s">
        <v>17</v>
      </c>
      <c r="N6" s="37" t="s">
        <v>10</v>
      </c>
      <c r="O6" s="34" t="s">
        <v>11</v>
      </c>
      <c r="P6" s="34" t="s">
        <v>12</v>
      </c>
      <c r="Q6" s="60" t="s">
        <v>13</v>
      </c>
      <c r="R6" s="60" t="s">
        <v>14</v>
      </c>
      <c r="S6" s="60" t="s">
        <v>15</v>
      </c>
    </row>
    <row r="7" spans="1:22" ht="60" customHeight="1" thickTop="1">
      <c r="A7" s="71"/>
      <c r="B7" s="72">
        <v>1</v>
      </c>
      <c r="C7" s="73" t="s">
        <v>41</v>
      </c>
      <c r="D7" s="74">
        <v>1</v>
      </c>
      <c r="E7" s="75" t="s">
        <v>19</v>
      </c>
      <c r="F7" s="76" t="s">
        <v>64</v>
      </c>
      <c r="G7" s="18" t="s">
        <v>76</v>
      </c>
      <c r="H7" s="122" t="s">
        <v>52</v>
      </c>
      <c r="I7" s="122"/>
      <c r="J7" s="122"/>
      <c r="K7" s="122" t="s">
        <v>20</v>
      </c>
      <c r="L7" s="122" t="s">
        <v>21</v>
      </c>
      <c r="M7" s="19">
        <f aca="true" t="shared" si="0" ref="M7:M22">D7*O7</f>
        <v>1368</v>
      </c>
      <c r="N7" s="19">
        <f aca="true" t="shared" si="1" ref="N7:N22">D7*P7</f>
        <v>1520</v>
      </c>
      <c r="O7" s="20">
        <f>P7*0.9</f>
        <v>1368</v>
      </c>
      <c r="P7" s="20">
        <v>1520</v>
      </c>
      <c r="Q7" s="21">
        <v>810</v>
      </c>
      <c r="R7" s="22">
        <f aca="true" t="shared" si="2" ref="R7:R22">D7*Q7</f>
        <v>810</v>
      </c>
      <c r="S7" s="43" t="str">
        <f aca="true" t="shared" si="3" ref="S7:S22">IF(ISNUMBER(Q7),IF(Q7&gt;P7,"NEVYHOVUJE","VYHOVUJE")," ")</f>
        <v>VYHOVUJE</v>
      </c>
      <c r="U7" s="78"/>
      <c r="V7" s="78"/>
    </row>
    <row r="8" spans="2:22" ht="60" customHeight="1">
      <c r="B8" s="79">
        <v>2</v>
      </c>
      <c r="C8" s="73" t="s">
        <v>42</v>
      </c>
      <c r="D8" s="80">
        <v>1</v>
      </c>
      <c r="E8" s="81" t="s">
        <v>19</v>
      </c>
      <c r="F8" s="76" t="s">
        <v>65</v>
      </c>
      <c r="G8" s="8" t="s">
        <v>77</v>
      </c>
      <c r="H8" s="123"/>
      <c r="I8" s="123"/>
      <c r="J8" s="123"/>
      <c r="K8" s="123"/>
      <c r="L8" s="123"/>
      <c r="M8" s="9">
        <f t="shared" si="0"/>
        <v>1844.1000000000001</v>
      </c>
      <c r="N8" s="9">
        <f t="shared" si="1"/>
        <v>2049</v>
      </c>
      <c r="O8" s="20">
        <f aca="true" t="shared" si="4" ref="O8:O19">P8*0.9</f>
        <v>1844.1000000000001</v>
      </c>
      <c r="P8" s="10">
        <v>2049</v>
      </c>
      <c r="Q8" s="11">
        <v>810</v>
      </c>
      <c r="R8" s="12">
        <f t="shared" si="2"/>
        <v>810</v>
      </c>
      <c r="S8" s="44" t="str">
        <f t="shared" si="3"/>
        <v>VYHOVUJE</v>
      </c>
      <c r="U8" s="78"/>
      <c r="V8" s="78"/>
    </row>
    <row r="9" spans="2:22" ht="60" customHeight="1">
      <c r="B9" s="72">
        <v>3</v>
      </c>
      <c r="C9" s="73" t="s">
        <v>43</v>
      </c>
      <c r="D9" s="80">
        <v>1</v>
      </c>
      <c r="E9" s="81" t="s">
        <v>19</v>
      </c>
      <c r="F9" s="76" t="s">
        <v>66</v>
      </c>
      <c r="G9" s="8" t="s">
        <v>78</v>
      </c>
      <c r="H9" s="123"/>
      <c r="I9" s="123"/>
      <c r="J9" s="123"/>
      <c r="K9" s="123"/>
      <c r="L9" s="123"/>
      <c r="M9" s="9">
        <f t="shared" si="0"/>
        <v>1844.1000000000001</v>
      </c>
      <c r="N9" s="9">
        <f t="shared" si="1"/>
        <v>2049</v>
      </c>
      <c r="O9" s="20">
        <f t="shared" si="4"/>
        <v>1844.1000000000001</v>
      </c>
      <c r="P9" s="10">
        <v>2049</v>
      </c>
      <c r="Q9" s="11">
        <v>810</v>
      </c>
      <c r="R9" s="12">
        <f t="shared" si="2"/>
        <v>810</v>
      </c>
      <c r="S9" s="44" t="str">
        <f t="shared" si="3"/>
        <v>VYHOVUJE</v>
      </c>
      <c r="U9" s="78"/>
      <c r="V9" s="78"/>
    </row>
    <row r="10" spans="2:22" ht="60" customHeight="1">
      <c r="B10" s="79">
        <v>4</v>
      </c>
      <c r="C10" s="73" t="s">
        <v>44</v>
      </c>
      <c r="D10" s="80">
        <v>1</v>
      </c>
      <c r="E10" s="81" t="s">
        <v>19</v>
      </c>
      <c r="F10" s="73" t="s">
        <v>65</v>
      </c>
      <c r="G10" s="8" t="s">
        <v>79</v>
      </c>
      <c r="H10" s="123"/>
      <c r="I10" s="123"/>
      <c r="J10" s="123"/>
      <c r="K10" s="123"/>
      <c r="L10" s="123"/>
      <c r="M10" s="9">
        <f t="shared" si="0"/>
        <v>1844.1000000000001</v>
      </c>
      <c r="N10" s="9">
        <f t="shared" si="1"/>
        <v>2049</v>
      </c>
      <c r="O10" s="20">
        <f t="shared" si="4"/>
        <v>1844.1000000000001</v>
      </c>
      <c r="P10" s="10">
        <v>2049</v>
      </c>
      <c r="Q10" s="11">
        <v>810</v>
      </c>
      <c r="R10" s="12">
        <f t="shared" si="2"/>
        <v>810</v>
      </c>
      <c r="S10" s="44" t="str">
        <f t="shared" si="3"/>
        <v>VYHOVUJE</v>
      </c>
      <c r="U10" s="78"/>
      <c r="V10" s="78"/>
    </row>
    <row r="11" spans="2:22" ht="59.25" customHeight="1">
      <c r="B11" s="72">
        <v>5</v>
      </c>
      <c r="C11" s="73" t="s">
        <v>45</v>
      </c>
      <c r="D11" s="80">
        <v>1</v>
      </c>
      <c r="E11" s="81" t="s">
        <v>19</v>
      </c>
      <c r="F11" s="82" t="s">
        <v>67</v>
      </c>
      <c r="G11" s="18" t="s">
        <v>80</v>
      </c>
      <c r="H11" s="123"/>
      <c r="I11" s="123"/>
      <c r="J11" s="123"/>
      <c r="K11" s="123"/>
      <c r="L11" s="123"/>
      <c r="M11" s="9">
        <f t="shared" si="0"/>
        <v>1350</v>
      </c>
      <c r="N11" s="9">
        <f t="shared" si="1"/>
        <v>1500</v>
      </c>
      <c r="O11" s="20">
        <f t="shared" si="4"/>
        <v>1350</v>
      </c>
      <c r="P11" s="10">
        <v>1500</v>
      </c>
      <c r="Q11" s="11">
        <v>1100</v>
      </c>
      <c r="R11" s="12">
        <f t="shared" si="2"/>
        <v>1100</v>
      </c>
      <c r="S11" s="44" t="str">
        <f t="shared" si="3"/>
        <v>VYHOVUJE</v>
      </c>
      <c r="U11" s="78"/>
      <c r="V11" s="78"/>
    </row>
    <row r="12" spans="1:22" ht="69.75" customHeight="1" thickBot="1">
      <c r="A12" s="83"/>
      <c r="B12" s="84">
        <v>6</v>
      </c>
      <c r="C12" s="85" t="s">
        <v>46</v>
      </c>
      <c r="D12" s="86">
        <v>2</v>
      </c>
      <c r="E12" s="87" t="s">
        <v>19</v>
      </c>
      <c r="F12" s="88" t="s">
        <v>68</v>
      </c>
      <c r="G12" s="13" t="s">
        <v>81</v>
      </c>
      <c r="H12" s="124"/>
      <c r="I12" s="124"/>
      <c r="J12" s="124"/>
      <c r="K12" s="124"/>
      <c r="L12" s="124"/>
      <c r="M12" s="14">
        <f t="shared" si="0"/>
        <v>1080</v>
      </c>
      <c r="N12" s="14">
        <f t="shared" si="1"/>
        <v>1200</v>
      </c>
      <c r="O12" s="59">
        <f t="shared" si="4"/>
        <v>540</v>
      </c>
      <c r="P12" s="15">
        <v>600</v>
      </c>
      <c r="Q12" s="16">
        <v>600</v>
      </c>
      <c r="R12" s="17">
        <f t="shared" si="2"/>
        <v>1200</v>
      </c>
      <c r="S12" s="45" t="str">
        <f t="shared" si="3"/>
        <v>VYHOVUJE</v>
      </c>
      <c r="U12" s="78"/>
      <c r="V12" s="78"/>
    </row>
    <row r="13" spans="1:22" ht="67.5" customHeight="1" thickTop="1">
      <c r="A13" s="71"/>
      <c r="B13" s="72">
        <v>7</v>
      </c>
      <c r="C13" s="89" t="s">
        <v>26</v>
      </c>
      <c r="D13" s="74">
        <v>2</v>
      </c>
      <c r="E13" s="75" t="s">
        <v>19</v>
      </c>
      <c r="F13" s="90" t="s">
        <v>61</v>
      </c>
      <c r="G13" s="136" t="s">
        <v>81</v>
      </c>
      <c r="H13" s="122" t="s">
        <v>52</v>
      </c>
      <c r="I13" s="122" t="s">
        <v>22</v>
      </c>
      <c r="J13" s="122" t="s">
        <v>23</v>
      </c>
      <c r="K13" s="122" t="s">
        <v>25</v>
      </c>
      <c r="L13" s="122" t="s">
        <v>24</v>
      </c>
      <c r="M13" s="19">
        <f t="shared" si="0"/>
        <v>738</v>
      </c>
      <c r="N13" s="19">
        <f t="shared" si="1"/>
        <v>820</v>
      </c>
      <c r="O13" s="7">
        <f t="shared" si="4"/>
        <v>369</v>
      </c>
      <c r="P13" s="20">
        <v>410</v>
      </c>
      <c r="Q13" s="21">
        <v>410</v>
      </c>
      <c r="R13" s="22">
        <f t="shared" si="2"/>
        <v>820</v>
      </c>
      <c r="S13" s="43" t="str">
        <f t="shared" si="3"/>
        <v>VYHOVUJE</v>
      </c>
      <c r="U13" s="78"/>
      <c r="V13" s="78"/>
    </row>
    <row r="14" spans="2:22" ht="60" customHeight="1">
      <c r="B14" s="91">
        <v>8</v>
      </c>
      <c r="C14" s="90" t="s">
        <v>27</v>
      </c>
      <c r="D14" s="92">
        <v>1</v>
      </c>
      <c r="E14" s="93" t="s">
        <v>19</v>
      </c>
      <c r="F14" s="90" t="s">
        <v>62</v>
      </c>
      <c r="G14" s="136" t="s">
        <v>82</v>
      </c>
      <c r="H14" s="123"/>
      <c r="I14" s="123"/>
      <c r="J14" s="123"/>
      <c r="K14" s="123"/>
      <c r="L14" s="123"/>
      <c r="M14" s="46">
        <f t="shared" si="0"/>
        <v>495</v>
      </c>
      <c r="N14" s="46">
        <f t="shared" si="1"/>
        <v>550</v>
      </c>
      <c r="O14" s="20">
        <f t="shared" si="4"/>
        <v>495</v>
      </c>
      <c r="P14" s="10">
        <v>550</v>
      </c>
      <c r="Q14" s="47">
        <v>550</v>
      </c>
      <c r="R14" s="48">
        <f t="shared" si="2"/>
        <v>550</v>
      </c>
      <c r="S14" s="49" t="str">
        <f t="shared" si="3"/>
        <v>VYHOVUJE</v>
      </c>
      <c r="U14" s="78"/>
      <c r="V14" s="78"/>
    </row>
    <row r="15" spans="1:22" ht="62.25" customHeight="1" thickBot="1">
      <c r="A15" s="94"/>
      <c r="B15" s="84">
        <v>9</v>
      </c>
      <c r="C15" s="95" t="s">
        <v>28</v>
      </c>
      <c r="D15" s="86">
        <v>1</v>
      </c>
      <c r="E15" s="87" t="s">
        <v>19</v>
      </c>
      <c r="F15" s="95" t="s">
        <v>62</v>
      </c>
      <c r="G15" s="136" t="s">
        <v>83</v>
      </c>
      <c r="H15" s="124"/>
      <c r="I15" s="124"/>
      <c r="J15" s="124"/>
      <c r="K15" s="124"/>
      <c r="L15" s="124"/>
      <c r="M15" s="14">
        <f t="shared" si="0"/>
        <v>495</v>
      </c>
      <c r="N15" s="14">
        <f t="shared" si="1"/>
        <v>550</v>
      </c>
      <c r="O15" s="59">
        <f t="shared" si="4"/>
        <v>495</v>
      </c>
      <c r="P15" s="15">
        <v>550</v>
      </c>
      <c r="Q15" s="16">
        <v>550</v>
      </c>
      <c r="R15" s="17">
        <f t="shared" si="2"/>
        <v>550</v>
      </c>
      <c r="S15" s="45" t="str">
        <f t="shared" si="3"/>
        <v>VYHOVUJE</v>
      </c>
      <c r="U15" s="78"/>
      <c r="V15" s="78"/>
    </row>
    <row r="16" spans="1:22" ht="46.5" customHeight="1" thickBot="1" thickTop="1">
      <c r="A16" s="96"/>
      <c r="B16" s="97">
        <v>10</v>
      </c>
      <c r="C16" s="98" t="s">
        <v>47</v>
      </c>
      <c r="D16" s="99">
        <v>1</v>
      </c>
      <c r="E16" s="51" t="s">
        <v>19</v>
      </c>
      <c r="F16" s="98" t="s">
        <v>53</v>
      </c>
      <c r="G16" s="50" t="s">
        <v>84</v>
      </c>
      <c r="H16" s="51" t="s">
        <v>52</v>
      </c>
      <c r="I16" s="51"/>
      <c r="J16" s="51"/>
      <c r="K16" s="51" t="s">
        <v>29</v>
      </c>
      <c r="L16" s="51" t="s">
        <v>30</v>
      </c>
      <c r="M16" s="52">
        <f t="shared" si="0"/>
        <v>3240</v>
      </c>
      <c r="N16" s="52">
        <f t="shared" si="1"/>
        <v>3600</v>
      </c>
      <c r="O16" s="53">
        <f t="shared" si="4"/>
        <v>3240</v>
      </c>
      <c r="P16" s="53">
        <v>3600</v>
      </c>
      <c r="Q16" s="54">
        <v>2880</v>
      </c>
      <c r="R16" s="55">
        <f t="shared" si="2"/>
        <v>2880</v>
      </c>
      <c r="S16" s="56" t="str">
        <f t="shared" si="3"/>
        <v>VYHOVUJE</v>
      </c>
      <c r="U16" s="78"/>
      <c r="V16" s="78"/>
    </row>
    <row r="17" spans="1:22" ht="54.75" customHeight="1" thickTop="1">
      <c r="A17" s="71"/>
      <c r="B17" s="72">
        <v>11</v>
      </c>
      <c r="C17" s="90" t="s">
        <v>48</v>
      </c>
      <c r="D17" s="100">
        <v>1</v>
      </c>
      <c r="E17" s="62" t="s">
        <v>19</v>
      </c>
      <c r="F17" s="90" t="s">
        <v>56</v>
      </c>
      <c r="G17" s="18" t="s">
        <v>85</v>
      </c>
      <c r="H17" s="122" t="s">
        <v>52</v>
      </c>
      <c r="I17" s="122"/>
      <c r="J17" s="122"/>
      <c r="K17" s="122" t="s">
        <v>31</v>
      </c>
      <c r="L17" s="122" t="s">
        <v>32</v>
      </c>
      <c r="M17" s="19">
        <f t="shared" si="0"/>
        <v>2250</v>
      </c>
      <c r="N17" s="19">
        <f t="shared" si="1"/>
        <v>2500</v>
      </c>
      <c r="O17" s="20">
        <f t="shared" si="4"/>
        <v>2250</v>
      </c>
      <c r="P17" s="7">
        <v>2500</v>
      </c>
      <c r="Q17" s="21">
        <v>1666</v>
      </c>
      <c r="R17" s="22">
        <f t="shared" si="2"/>
        <v>1666</v>
      </c>
      <c r="S17" s="43" t="str">
        <f t="shared" si="3"/>
        <v>VYHOVUJE</v>
      </c>
      <c r="U17" s="78"/>
      <c r="V17" s="78"/>
    </row>
    <row r="18" spans="1:22" ht="59.25" customHeight="1" thickBot="1">
      <c r="A18" s="83"/>
      <c r="B18" s="84">
        <v>12</v>
      </c>
      <c r="C18" s="95" t="s">
        <v>49</v>
      </c>
      <c r="D18" s="86">
        <v>12</v>
      </c>
      <c r="E18" s="87" t="s">
        <v>19</v>
      </c>
      <c r="F18" s="101" t="s">
        <v>57</v>
      </c>
      <c r="G18" s="13" t="s">
        <v>86</v>
      </c>
      <c r="H18" s="124"/>
      <c r="I18" s="124"/>
      <c r="J18" s="124"/>
      <c r="K18" s="124"/>
      <c r="L18" s="124"/>
      <c r="M18" s="14">
        <f t="shared" si="0"/>
        <v>3780</v>
      </c>
      <c r="N18" s="14">
        <f t="shared" si="1"/>
        <v>4200</v>
      </c>
      <c r="O18" s="15">
        <f t="shared" si="4"/>
        <v>315</v>
      </c>
      <c r="P18" s="15">
        <v>350</v>
      </c>
      <c r="Q18" s="16">
        <v>315</v>
      </c>
      <c r="R18" s="17">
        <f t="shared" si="2"/>
        <v>3780</v>
      </c>
      <c r="S18" s="45" t="str">
        <f t="shared" si="3"/>
        <v>VYHOVUJE</v>
      </c>
      <c r="U18" s="78"/>
      <c r="V18" s="78"/>
    </row>
    <row r="19" spans="1:22" ht="60.75" customHeight="1" thickTop="1">
      <c r="A19" s="71"/>
      <c r="B19" s="72">
        <v>13</v>
      </c>
      <c r="C19" s="89" t="s">
        <v>50</v>
      </c>
      <c r="D19" s="74">
        <v>1</v>
      </c>
      <c r="E19" s="102" t="s">
        <v>19</v>
      </c>
      <c r="F19" s="103" t="s">
        <v>55</v>
      </c>
      <c r="G19" s="18" t="s">
        <v>87</v>
      </c>
      <c r="H19" s="122" t="s">
        <v>52</v>
      </c>
      <c r="I19" s="122"/>
      <c r="J19" s="122"/>
      <c r="K19" s="122" t="s">
        <v>35</v>
      </c>
      <c r="L19" s="122" t="s">
        <v>34</v>
      </c>
      <c r="M19" s="19">
        <f t="shared" si="0"/>
        <v>1890</v>
      </c>
      <c r="N19" s="19">
        <f t="shared" si="1"/>
        <v>2100</v>
      </c>
      <c r="O19" s="20">
        <f t="shared" si="4"/>
        <v>1890</v>
      </c>
      <c r="P19" s="10">
        <v>2100</v>
      </c>
      <c r="Q19" s="21">
        <v>1970</v>
      </c>
      <c r="R19" s="22">
        <f t="shared" si="2"/>
        <v>1970</v>
      </c>
      <c r="S19" s="43" t="str">
        <f t="shared" si="3"/>
        <v>VYHOVUJE</v>
      </c>
      <c r="U19" s="78"/>
      <c r="V19" s="78"/>
    </row>
    <row r="20" spans="1:22" ht="65.25" customHeight="1" thickBot="1">
      <c r="A20" s="83"/>
      <c r="B20" s="84">
        <v>14</v>
      </c>
      <c r="C20" s="104" t="s">
        <v>54</v>
      </c>
      <c r="D20" s="86">
        <v>1</v>
      </c>
      <c r="E20" s="87" t="s">
        <v>33</v>
      </c>
      <c r="F20" s="105" t="s">
        <v>58</v>
      </c>
      <c r="G20" s="13" t="s">
        <v>88</v>
      </c>
      <c r="H20" s="124"/>
      <c r="I20" s="124"/>
      <c r="J20" s="124"/>
      <c r="K20" s="124"/>
      <c r="L20" s="124"/>
      <c r="M20" s="14">
        <f t="shared" si="0"/>
        <v>10000</v>
      </c>
      <c r="N20" s="14">
        <f t="shared" si="1"/>
        <v>11000</v>
      </c>
      <c r="O20" s="15">
        <v>10000</v>
      </c>
      <c r="P20" s="15">
        <v>11000</v>
      </c>
      <c r="Q20" s="16">
        <v>10970</v>
      </c>
      <c r="R20" s="17">
        <f t="shared" si="2"/>
        <v>10970</v>
      </c>
      <c r="S20" s="45" t="str">
        <f t="shared" si="3"/>
        <v>VYHOVUJE</v>
      </c>
      <c r="U20" s="78"/>
      <c r="V20" s="78"/>
    </row>
    <row r="21" spans="1:22" ht="44.25" customHeight="1" thickTop="1">
      <c r="A21" s="71"/>
      <c r="B21" s="72">
        <v>15</v>
      </c>
      <c r="C21" s="89" t="s">
        <v>51</v>
      </c>
      <c r="D21" s="80">
        <v>1</v>
      </c>
      <c r="E21" s="81" t="s">
        <v>19</v>
      </c>
      <c r="F21" s="73" t="s">
        <v>59</v>
      </c>
      <c r="G21" s="18" t="s">
        <v>89</v>
      </c>
      <c r="H21" s="122" t="s">
        <v>52</v>
      </c>
      <c r="I21" s="122" t="s">
        <v>22</v>
      </c>
      <c r="J21" s="122" t="s">
        <v>36</v>
      </c>
      <c r="K21" s="122" t="s">
        <v>38</v>
      </c>
      <c r="L21" s="122" t="s">
        <v>37</v>
      </c>
      <c r="M21" s="19">
        <f t="shared" si="0"/>
        <v>1620</v>
      </c>
      <c r="N21" s="19">
        <f t="shared" si="1"/>
        <v>1800</v>
      </c>
      <c r="O21" s="20">
        <f>P21*0.9</f>
        <v>1620</v>
      </c>
      <c r="P21" s="10">
        <v>1800</v>
      </c>
      <c r="Q21" s="21">
        <v>1660</v>
      </c>
      <c r="R21" s="22">
        <f t="shared" si="2"/>
        <v>1660</v>
      </c>
      <c r="S21" s="43" t="str">
        <f t="shared" si="3"/>
        <v>VYHOVUJE</v>
      </c>
      <c r="U21" s="78"/>
      <c r="V21" s="78"/>
    </row>
    <row r="22" spans="2:22" ht="45.75" customHeight="1" thickBot="1">
      <c r="B22" s="84">
        <v>16</v>
      </c>
      <c r="C22" s="95" t="s">
        <v>63</v>
      </c>
      <c r="D22" s="86">
        <v>1</v>
      </c>
      <c r="E22" s="87" t="s">
        <v>19</v>
      </c>
      <c r="F22" s="85" t="s">
        <v>60</v>
      </c>
      <c r="G22" s="13" t="s">
        <v>90</v>
      </c>
      <c r="H22" s="124"/>
      <c r="I22" s="124"/>
      <c r="J22" s="124"/>
      <c r="K22" s="124"/>
      <c r="L22" s="124"/>
      <c r="M22" s="14">
        <f t="shared" si="0"/>
        <v>3600</v>
      </c>
      <c r="N22" s="14">
        <f t="shared" si="1"/>
        <v>4000</v>
      </c>
      <c r="O22" s="58">
        <f>P22*0.9</f>
        <v>3600</v>
      </c>
      <c r="P22" s="57">
        <v>4000</v>
      </c>
      <c r="Q22" s="16">
        <v>2334</v>
      </c>
      <c r="R22" s="17">
        <f t="shared" si="2"/>
        <v>2334</v>
      </c>
      <c r="S22" s="45" t="str">
        <f t="shared" si="3"/>
        <v>VYHOVUJE</v>
      </c>
      <c r="U22" s="78"/>
      <c r="V22" s="78"/>
    </row>
    <row r="23" spans="1:22" ht="13.5" customHeight="1" thickBot="1" thickTop="1">
      <c r="A23" s="106"/>
      <c r="B23" s="106"/>
      <c r="C23" s="107"/>
      <c r="D23" s="106"/>
      <c r="E23" s="107"/>
      <c r="F23" s="107"/>
      <c r="G23" s="106"/>
      <c r="H23" s="107"/>
      <c r="I23" s="107"/>
      <c r="J23" s="107"/>
      <c r="K23" s="107"/>
      <c r="L23" s="107"/>
      <c r="M23" s="106"/>
      <c r="N23" s="106"/>
      <c r="O23" s="106"/>
      <c r="P23" s="106"/>
      <c r="Q23" s="106"/>
      <c r="R23" s="106"/>
      <c r="S23" s="106"/>
      <c r="T23" s="106"/>
      <c r="U23" s="78"/>
      <c r="V23" s="78"/>
    </row>
    <row r="24" spans="1:19" ht="60.75" customHeight="1" thickBot="1" thickTop="1">
      <c r="A24" s="108"/>
      <c r="B24" s="132" t="s">
        <v>6</v>
      </c>
      <c r="C24" s="132"/>
      <c r="D24" s="132"/>
      <c r="E24" s="132"/>
      <c r="F24" s="132"/>
      <c r="G24" s="132"/>
      <c r="H24" s="38"/>
      <c r="I24" s="38"/>
      <c r="J24" s="38"/>
      <c r="K24" s="109"/>
      <c r="L24" s="109"/>
      <c r="M24" s="110"/>
      <c r="N24" s="1"/>
      <c r="O24" s="42" t="s">
        <v>7</v>
      </c>
      <c r="P24" s="34" t="s">
        <v>8</v>
      </c>
      <c r="Q24" s="133" t="s">
        <v>9</v>
      </c>
      <c r="R24" s="134"/>
      <c r="S24" s="135"/>
    </row>
    <row r="25" spans="1:19" ht="33" customHeight="1" thickBot="1" thickTop="1">
      <c r="A25" s="108"/>
      <c r="B25" s="125" t="s">
        <v>5</v>
      </c>
      <c r="C25" s="125"/>
      <c r="D25" s="125"/>
      <c r="E25" s="125"/>
      <c r="F25" s="125"/>
      <c r="G25" s="125"/>
      <c r="H25" s="111"/>
      <c r="K25" s="39"/>
      <c r="L25" s="39"/>
      <c r="M25" s="2"/>
      <c r="N25" s="3"/>
      <c r="O25" s="4">
        <f>SUM(M7:M22)</f>
        <v>37438.3</v>
      </c>
      <c r="P25" s="61">
        <f>SUM(N7:N22)</f>
        <v>41487</v>
      </c>
      <c r="Q25" s="126">
        <f>SUM(R7:R22)</f>
        <v>32720</v>
      </c>
      <c r="R25" s="127"/>
      <c r="S25" s="128"/>
    </row>
    <row r="26" spans="1:20" ht="39.75" customHeight="1" thickTop="1">
      <c r="A26" s="108"/>
      <c r="I26" s="40"/>
      <c r="J26" s="40"/>
      <c r="K26" s="41"/>
      <c r="L26" s="41"/>
      <c r="M26" s="5"/>
      <c r="N26" s="114"/>
      <c r="O26" s="114"/>
      <c r="P26" s="114"/>
      <c r="Q26" s="115"/>
      <c r="R26" s="115"/>
      <c r="S26" s="115"/>
      <c r="T26" s="115"/>
    </row>
    <row r="27" spans="1:20" ht="19.9" customHeight="1">
      <c r="A27" s="108"/>
      <c r="K27" s="41"/>
      <c r="L27" s="41"/>
      <c r="M27" s="5"/>
      <c r="N27" s="114"/>
      <c r="O27" s="114"/>
      <c r="P27" s="6"/>
      <c r="Q27" s="6"/>
      <c r="R27" s="6"/>
      <c r="S27" s="115"/>
      <c r="T27" s="115"/>
    </row>
    <row r="28" spans="1:20" ht="71.25" customHeight="1">
      <c r="A28" s="108"/>
      <c r="K28" s="41"/>
      <c r="L28" s="41"/>
      <c r="M28" s="5"/>
      <c r="N28" s="114"/>
      <c r="O28" s="114"/>
      <c r="P28" s="6"/>
      <c r="Q28" s="6"/>
      <c r="R28" s="6"/>
      <c r="S28" s="115"/>
      <c r="T28" s="115"/>
    </row>
    <row r="29" spans="1:20" ht="36" customHeight="1">
      <c r="A29" s="108"/>
      <c r="K29" s="116"/>
      <c r="L29" s="116"/>
      <c r="M29" s="117"/>
      <c r="N29" s="117"/>
      <c r="O29" s="117"/>
      <c r="P29" s="114"/>
      <c r="Q29" s="115"/>
      <c r="R29" s="115"/>
      <c r="S29" s="115"/>
      <c r="T29" s="115"/>
    </row>
    <row r="30" spans="1:20" ht="14.25" customHeight="1">
      <c r="A30" s="108"/>
      <c r="B30" s="115"/>
      <c r="C30" s="118"/>
      <c r="D30" s="119"/>
      <c r="E30" s="120"/>
      <c r="F30" s="118"/>
      <c r="G30" s="114"/>
      <c r="H30" s="118"/>
      <c r="I30" s="118"/>
      <c r="J30" s="121"/>
      <c r="K30" s="121"/>
      <c r="L30" s="121"/>
      <c r="M30" s="114"/>
      <c r="N30" s="114"/>
      <c r="O30" s="114"/>
      <c r="P30" s="114"/>
      <c r="Q30" s="115"/>
      <c r="R30" s="115"/>
      <c r="S30" s="115"/>
      <c r="T30" s="115"/>
    </row>
    <row r="31" spans="1:20" ht="14.25" customHeight="1">
      <c r="A31" s="108"/>
      <c r="B31" s="115"/>
      <c r="C31" s="118"/>
      <c r="D31" s="119"/>
      <c r="E31" s="120"/>
      <c r="F31" s="118"/>
      <c r="G31" s="114"/>
      <c r="H31" s="118"/>
      <c r="I31" s="118"/>
      <c r="J31" s="121"/>
      <c r="K31" s="121"/>
      <c r="L31" s="121"/>
      <c r="M31" s="114"/>
      <c r="N31" s="114"/>
      <c r="O31" s="114"/>
      <c r="P31" s="114"/>
      <c r="Q31" s="115"/>
      <c r="R31" s="115"/>
      <c r="S31" s="115"/>
      <c r="T31" s="115"/>
    </row>
    <row r="32" spans="1:20" ht="14.25" customHeight="1">
      <c r="A32" s="108"/>
      <c r="B32" s="115"/>
      <c r="C32" s="118"/>
      <c r="D32" s="119"/>
      <c r="E32" s="120"/>
      <c r="F32" s="118"/>
      <c r="G32" s="114"/>
      <c r="H32" s="118"/>
      <c r="I32" s="118"/>
      <c r="J32" s="121"/>
      <c r="K32" s="121"/>
      <c r="L32" s="121"/>
      <c r="M32" s="114"/>
      <c r="N32" s="114"/>
      <c r="O32" s="114"/>
      <c r="P32" s="114"/>
      <c r="Q32" s="115"/>
      <c r="R32" s="115"/>
      <c r="S32" s="115"/>
      <c r="T32" s="115"/>
    </row>
    <row r="33" spans="1:20" ht="14.25" customHeight="1">
      <c r="A33" s="108"/>
      <c r="B33" s="115"/>
      <c r="C33" s="118"/>
      <c r="D33" s="119"/>
      <c r="E33" s="120"/>
      <c r="F33" s="118"/>
      <c r="G33" s="114"/>
      <c r="H33" s="118"/>
      <c r="I33" s="118"/>
      <c r="J33" s="121"/>
      <c r="K33" s="121"/>
      <c r="L33" s="121"/>
      <c r="M33" s="114"/>
      <c r="N33" s="114"/>
      <c r="O33" s="114"/>
      <c r="P33" s="114"/>
      <c r="Q33" s="115"/>
      <c r="R33" s="115"/>
      <c r="S33" s="115"/>
      <c r="T33" s="115"/>
    </row>
    <row r="34" spans="3:15" ht="15">
      <c r="C34" s="26"/>
      <c r="D34" s="77"/>
      <c r="E34" s="26"/>
      <c r="F34" s="26"/>
      <c r="G34" s="77"/>
      <c r="H34" s="26"/>
      <c r="I34" s="26"/>
      <c r="L34" s="26"/>
      <c r="M34" s="77"/>
      <c r="N34" s="77"/>
      <c r="O34" s="77"/>
    </row>
    <row r="35" spans="3:15" ht="15">
      <c r="C35" s="26"/>
      <c r="D35" s="77"/>
      <c r="E35" s="26"/>
      <c r="F35" s="26"/>
      <c r="G35" s="77"/>
      <c r="H35" s="26"/>
      <c r="I35" s="26"/>
      <c r="L35" s="26"/>
      <c r="M35" s="77"/>
      <c r="N35" s="77"/>
      <c r="O35" s="77"/>
    </row>
    <row r="36" spans="3:15" ht="15">
      <c r="C36" s="26"/>
      <c r="D36" s="77"/>
      <c r="E36" s="26"/>
      <c r="F36" s="26"/>
      <c r="G36" s="77"/>
      <c r="H36" s="26"/>
      <c r="I36" s="26"/>
      <c r="L36" s="26"/>
      <c r="M36" s="77"/>
      <c r="N36" s="77"/>
      <c r="O36" s="77"/>
    </row>
  </sheetData>
  <mergeCells count="31">
    <mergeCell ref="J7:J12"/>
    <mergeCell ref="I7:I12"/>
    <mergeCell ref="J17:J18"/>
    <mergeCell ref="I17:I18"/>
    <mergeCell ref="Q24:S24"/>
    <mergeCell ref="J21:J22"/>
    <mergeCell ref="K21:K22"/>
    <mergeCell ref="L21:L22"/>
    <mergeCell ref="J19:J20"/>
    <mergeCell ref="I19:I20"/>
    <mergeCell ref="B25:G25"/>
    <mergeCell ref="Q25:S25"/>
    <mergeCell ref="Q2:S2"/>
    <mergeCell ref="B1:C1"/>
    <mergeCell ref="B24:G24"/>
    <mergeCell ref="K7:K12"/>
    <mergeCell ref="L7:L12"/>
    <mergeCell ref="L13:L15"/>
    <mergeCell ref="K13:K15"/>
    <mergeCell ref="J13:J15"/>
    <mergeCell ref="I13:I15"/>
    <mergeCell ref="K17:K18"/>
    <mergeCell ref="L17:L18"/>
    <mergeCell ref="K19:K20"/>
    <mergeCell ref="L19:L20"/>
    <mergeCell ref="I21:I22"/>
    <mergeCell ref="H7:H12"/>
    <mergeCell ref="H13:H15"/>
    <mergeCell ref="H17:H18"/>
    <mergeCell ref="H19:H20"/>
    <mergeCell ref="H21:H22"/>
  </mergeCells>
  <conditionalFormatting sqref="D19:D20 B7:B22">
    <cfRule type="containsBlanks" priority="39" dxfId="2">
      <formula>LEN(TRIM(B7))=0</formula>
    </cfRule>
  </conditionalFormatting>
  <conditionalFormatting sqref="G7:G22">
    <cfRule type="containsBlanks" priority="37" dxfId="1">
      <formula>LEN(TRIM(G7))=0</formula>
    </cfRule>
    <cfRule type="notContainsBlanks" priority="38" dxfId="0">
      <formula>LEN(TRIM(G7))&gt;0</formula>
    </cfRule>
  </conditionalFormatting>
  <conditionalFormatting sqref="B7:B22">
    <cfRule type="cellIs" priority="34" dxfId="16" operator="greaterThanOrEqual">
      <formula>1</formula>
    </cfRule>
  </conditionalFormatting>
  <conditionalFormatting sqref="Q8:Q9 Q11:Q12 Q14:Q15 Q17:Q18 Q20:Q21">
    <cfRule type="notContainsBlanks" priority="32" dxfId="11">
      <formula>LEN(TRIM(Q8))&gt;0</formula>
    </cfRule>
    <cfRule type="containsBlanks" priority="33" dxfId="10">
      <formula>LEN(TRIM(Q8))=0</formula>
    </cfRule>
  </conditionalFormatting>
  <conditionalFormatting sqref="S7:S22">
    <cfRule type="cellIs" priority="30" dxfId="13" operator="equal">
      <formula>"NEVYHOVUJE"</formula>
    </cfRule>
    <cfRule type="cellIs" priority="31" dxfId="12" operator="equal">
      <formula>"VYHOVUJE"</formula>
    </cfRule>
  </conditionalFormatting>
  <conditionalFormatting sqref="Q7 Q10 Q13 Q16 Q19 Q22">
    <cfRule type="notContainsBlanks" priority="28" dxfId="11">
      <formula>LEN(TRIM(Q7))&gt;0</formula>
    </cfRule>
    <cfRule type="containsBlanks" priority="29" dxfId="10">
      <formula>LEN(TRIM(Q7))=0</formula>
    </cfRule>
  </conditionalFormatting>
  <conditionalFormatting sqref="B4">
    <cfRule type="containsBlanks" priority="20" dxfId="1">
      <formula>LEN(TRIM(B4))=0</formula>
    </cfRule>
    <cfRule type="notContainsBlanks" priority="21" dxfId="0">
      <formula>LEN(TRIM(B4))&gt;0</formula>
    </cfRule>
  </conditionalFormatting>
  <conditionalFormatting sqref="D7:D12">
    <cfRule type="containsBlanks" priority="6" dxfId="2">
      <formula>LEN(TRIM(D7))=0</formula>
    </cfRule>
  </conditionalFormatting>
  <conditionalFormatting sqref="D13:D15">
    <cfRule type="containsBlanks" priority="5" dxfId="2">
      <formula>LEN(TRIM(D13))=0</formula>
    </cfRule>
  </conditionalFormatting>
  <conditionalFormatting sqref="D16">
    <cfRule type="containsBlanks" priority="4" dxfId="2">
      <formula>LEN(TRIM(D16))=0</formula>
    </cfRule>
  </conditionalFormatting>
  <conditionalFormatting sqref="D17:D18">
    <cfRule type="containsBlanks" priority="3" dxfId="2">
      <formula>LEN(TRIM(D17))=0</formula>
    </cfRule>
  </conditionalFormatting>
  <conditionalFormatting sqref="D21">
    <cfRule type="containsBlanks" priority="2" dxfId="2">
      <formula>LEN(TRIM(D21))=0</formula>
    </cfRule>
  </conditionalFormatting>
  <conditionalFormatting sqref="D22">
    <cfRule type="containsBlanks" priority="1" dxfId="2">
      <formula>LEN(TRIM(D22))=0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0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ESj3Qw9kMjAAyoxUUCa34GXKAMg=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ivrg/kv95N6xGhZO50X1ibwcMho=</DigestValue>
    </Reference>
  </SignedInfo>
  <SignatureValue>sdd1+0QUpBDaSun/9vmVD2D7irUc/XxdeguFg7cZ7biGo18FjTsemo5boa8W3UmQbWOsMj82U3ou
IgpnxjsqB2yEq17QALnMafRdn1HK6oDbjYyUG25RH+c0jRRb+ms+xQFpESPml36IoNbkqnuCU/My
BSMWzmOsTViW3wJl0nydRR3hD0Omi3pzZQu4eVJm6ipo0UA4SMt8vdISOJ+IXUB5BgiJqH4dyRZj
osodjGuHZmwLK+oEwvM9NcFajAvGbfSONQz0rutvhQJQ4gKhb2ph1JHDBlNXwVFUYfTh9zHSjRgq
sRY/CAJMX2PiQBM7jthEkDwXrhq0UK7WQzuGtQ==</SignatureValue>
  <KeyInfo>
    <X509Data>
      <X509Certificate>MIIGljCCBX6gAwIBAgIDHpHHMA0GCSqGSIb3DQEBCwUAMF8xCzAJBgNVBAYTAkNaMSwwKgYDVQQK
DCPEjGVza8OhIHBvxaF0YSwgcy5wLiBbScSMIDQ3MTE0OTgzXTEiMCAGA1UEAxMZUG9zdFNpZ251
bSBRdWFsaWZpZWQgQ0EgMjAeFw0xNjA2MjAxMzQyMTBaFw0xNzA3MTAxMzQyMTBaMHgxCzAJBgNV
BAYTAkNaMS0wKwYDVQQKDCRBeGVzIENvbXB1dGVycyBzLnIuby4gW0nEjCAyNTIzMjMxMl0xCjAI
BgNVBAsTATExHDAaBgNVBAMME01nci4gSmnFmcOtIEJsYcW+ZWsxEDAOBgNVBAUTB1AyNzgwMzcw
ggEiMA0GCSqGSIb3DQEBAQUAA4IBDwAwggEKAoIBAQDgtJj6E/6/bKx+2U4PXWYxQFow4HQFbls2
5qSfNSIlCv5Xp2jcxKzJUbD56+rs6DY6Tlwl17IaCIveqWHTm8MkQd3DCJkNaAWTk6LxfogfQSsM
akDu9zQ9nDFMNM4375O+8E8EZ6U97H7FIdlJXGgLdHRihXDUCEcYWEsoWzwAy/I5KDqKJVeQUnKR
OiHGcxLER+uibsw+4/A7Do3Dsag8SwxG19LkQZtpmCP9Ex9M745gY0IztNPCpQZJ2acKIPvaihf3
q66ZoB5OXHEgb1bz0I9WuOmTGrNukh2lCuVuWUae2zSi0Kxsla6E0LP8lni1c+ods+q1qB7EQSOB
QHkbAgMBAAGjggNAMIIDPDA/BgNVHREEODA2gQ5ibGF6ZWtAYXhlcy5jeqAZBgkrBgEEAdwZAgGg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dWFsaWZpZWRjYTIuY3JsMB0GA1UdDgQWBBTzBRyJaiQd3Hdi0XsXKzc4UMOnmDANBgkqhkiG9w0B
AQsFAAOCAQEAJLBCb0YqaWtp0b0tLdf5aLIflFHqCAPdUx45JAfLK+jIDEetCAtVmXCBGoxNFfEK
r06HTamATCcEJmPaEnp+5m4s4uDUvAE/90tfFTuaMeALiwya5C1vj/FTGfwT4kSgKPeoBeWX+NPO
/ZTl063kDAcHcqkpvREsheFs2r3ABxCbuFS14nF//LGbRnrSagAmO+98W4R6uPosvcZ2RJ5jVPuM
uQ1n0zQmyPPl2u25mNHGzlOemoFdFrtKIlK5oYZOWsVXOFJqhZCmnY1JE2awB6Te9NkGwIkgOaQs
9d1J++nDbczjMs+d1jHVhCaee4l8q/Gtzg3aLUje/B495hxCbQ==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8BlvGuzR2BPmVbItZDVvR/5yCrw=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RJrF39kDdRbVkCVok+yA3Fgn2/k=</DigestValue>
      </Reference>
      <Reference URI="/xl/styles.xml?ContentType=application/vnd.openxmlformats-officedocument.spreadsheetml.styles+xml">
        <DigestMethod Algorithm="http://www.w3.org/2000/09/xmldsig#sha1"/>
        <DigestValue>xro4MQmgod7sneXvDihxLjSJjjg=</DigestValue>
      </Reference>
      <Reference URI="/xl/worksheets/sheet1.xml?ContentType=application/vnd.openxmlformats-officedocument.spreadsheetml.worksheet+xml">
        <DigestMethod Algorithm="http://www.w3.org/2000/09/xmldsig#sha1"/>
        <DigestValue>OFYmDkFgamd9ekVLCdwnkVn7lHU=</DigestValue>
      </Reference>
      <Reference URI="/xl/sharedStrings.xml?ContentType=application/vnd.openxmlformats-officedocument.spreadsheetml.sharedStrings+xml">
        <DigestMethod Algorithm="http://www.w3.org/2000/09/xmldsig#sha1"/>
        <DigestValue>bU3DSq+J5UK9yoSkFU4/bpkCd6g=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tCDKLstJpta47TeVp4ZrAUdj3FQ=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2016-07-11T11:14:56Z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2016-07-11T11:14:56Z</xd:SigningTime>
          <xd:SigningCertificate>
            <xd:Cert>
              <xd:CertDigest>
                <DigestMethod Algorithm="http://www.w3.org/2000/09/xmldsig#sha1"/>
                <DigestValue>HKV7ZMGdVOOCyQECRWJUpc6orVA=</DigestValue>
              </xd:CertDigest>
              <xd:IssuerSerial>
                <X509IssuerName>CN=PostSignum Qualified CA 2, O="Česká pošta, s.p. [IČ 47114983]", C=CZ</X509IssuerName>
                <X509SerialNumber>2003399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m4a/RolD7jLrhftOyYhMnwJCNwk=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NF0gfpRHKBx99pPB1Z6HwJSXa9I=</DigestValue>
    </Reference>
  </SignedInfo>
  <SignatureValue>M5IQOUMcgD+pXGEEx5ohW2KR2zLkbRqVgYj/d6NHSzzhqPOvNGwcqs3mIwLk4floWLrWucG1+w37
WnDbgXOGHOflns/L7MLt+1nYNvimcvQKhRTH8cBPpDcqFutL627GOuLdD2CcoylJp0fbBplmBwRt
1TKqE07wCknm5QjmX56wEbDrzgZlChTxwuyM3pGCGGYSb2JXaPj+488DFNs6b6x5gg2hJNtte+sv
ovFvJHz/pms9g5expMBf5Z91tsv8U6IAIQ2JXuY/3j4shQ4ZvBsx+CQKtJ2GCWGHsDnox0dKTDLU
Jy6ZngQNzL5fl6fFGicHY3HryUzItpMKN3ayWg==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8BlvGuzR2BPmVbItZDVvR/5yCrw=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RJrF39kDdRbVkCVok+yA3Fgn2/k=</DigestValue>
      </Reference>
      <Reference URI="/xl/styles.xml?ContentType=application/vnd.openxmlformats-officedocument.spreadsheetml.styles+xml">
        <DigestMethod Algorithm="http://www.w3.org/2000/09/xmldsig#sha1"/>
        <DigestValue>xro4MQmgod7sneXvDihxLjSJjjg=</DigestValue>
      </Reference>
      <Reference URI="/xl/worksheets/sheet1.xml?ContentType=application/vnd.openxmlformats-officedocument.spreadsheetml.worksheet+xml">
        <DigestMethod Algorithm="http://www.w3.org/2000/09/xmldsig#sha1"/>
        <DigestValue>OFYmDkFgamd9ekVLCdwnkVn7lHU=</DigestValue>
      </Reference>
      <Reference URI="/xl/sharedStrings.xml?ContentType=application/vnd.openxmlformats-officedocument.spreadsheetml.sharedStrings+xml">
        <DigestMethod Algorithm="http://www.w3.org/2000/09/xmldsig#sha1"/>
        <DigestValue>bU3DSq+J5UK9yoSkFU4/bpkCd6g=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tCDKLstJpta47TeVp4ZrAUdj3FQ=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2016-08-17T11:31:16Z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2016-08-17T11:31:16Z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2016-07-11T10:53:08Z</dcterms:modified>
  <cp:category/>
  <cp:version/>
  <cp:contentType/>
  <cp:contentStatus/>
</cp:coreProperties>
</file>