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30" windowWidth="14400" windowHeight="3615" tabRatio="939" activeTab="0"/>
  </bookViews>
  <sheets>
    <sheet name="Tonery" sheetId="22" r:id="rId1"/>
  </sheets>
  <definedNames>
    <definedName name="_xlnm.Print_Area" localSheetId="0">'Tonery'!$A$1:$Q$17</definedName>
  </definedNames>
  <calcPr calcId="145621"/>
</workbook>
</file>

<file path=xl/sharedStrings.xml><?xml version="1.0" encoding="utf-8"?>
<sst xmlns="http://schemas.openxmlformats.org/spreadsheetml/2006/main" count="77" uniqueCount="64">
  <si>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</si>
  <si>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</si>
  <si>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</si>
  <si>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</si>
  <si>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</si>
  <si>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</si>
  <si>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</si>
  <si>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</si>
  <si>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</si>
  <si>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</si>
  <si>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</si>
  <si>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</si>
  <si>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</si>
  <si>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</si>
  <si>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</si>
  <si>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</si>
  <si>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</si>
  <si>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</si>
  <si>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</si>
  <si>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</si>
  <si>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</si>
  <si>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</si>
  <si>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</si>
  <si>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</si>
  <si>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Řepíková tel.377638601</t>
  </si>
  <si>
    <t>KEE Černá tel.377638101</t>
  </si>
  <si>
    <t>Holečková 377634808</t>
  </si>
  <si>
    <t>Petrlová 605588599</t>
  </si>
  <si>
    <t>SKM Kurzová 602223980</t>
  </si>
  <si>
    <t>KPG Soukupová 377636344</t>
  </si>
  <si>
    <t>Priloha_c._1_Kupni_smlouvy_technicka_specifikace_T-017-2016</t>
  </si>
  <si>
    <t>Tonery - 017 - 2016</t>
  </si>
  <si>
    <t>Obchodní název + typ</t>
  </si>
  <si>
    <t>Cartridge do tiskárny HP 364XL černá</t>
  </si>
  <si>
    <t>Cartridge do tiskárny HP 640C barevná</t>
  </si>
  <si>
    <t>Cartridge do tiskárny HP 640C černá</t>
  </si>
  <si>
    <t>Toner do tiskárny HP CP3520</t>
  </si>
  <si>
    <t>Toner do tiskárny HP P1560</t>
  </si>
  <si>
    <t>Toner do tiskárny HP 6P černý</t>
  </si>
  <si>
    <t>Toner do tiskárny HP 1300 černý</t>
  </si>
  <si>
    <t>Toner do tiskárny HP P2015dn</t>
  </si>
  <si>
    <t>samostatná faktura</t>
  </si>
  <si>
    <t>Univerzitní 14, Plzeň</t>
  </si>
  <si>
    <t>Univerzitní 22, Plzeň</t>
  </si>
  <si>
    <t>Veleslavínova 42, Plzeň</t>
  </si>
  <si>
    <t>Tandem-CVM Riegrova 17, Plzeň</t>
  </si>
  <si>
    <t>Menza Univerzitní 12, Plzeň</t>
  </si>
  <si>
    <t>Chodské nám.1, Plzeň</t>
  </si>
  <si>
    <t>Originální, nebo kompatibilní náplň splňující shodnou sytost, barevné podání, výtěžnost, oděrnost, odolnost vůči vlhkosti  s originální catridge, naplnění a vyčerpání do 100%. 
Minimální výtěžnost při 5%pokrytí 550stran</t>
  </si>
  <si>
    <t>Kompatibilní náplň splňující shodnou sytost, barevné podání, výtěžnost, oděrnost, odolnost vůči vlhkosti  s originální catridge, naplnění a vyčerpání do 100%. 
Minimální kapacita 28 ml</t>
  </si>
  <si>
    <t>Kompatibilní náplň splňující shodnou sytost, barevné podání, výtěžnost, oděrnost, odolnost vůči vlhkosti  s originální catridge, naplnění a vyčerpání do 100%. 
Minimální kapacita 22ml</t>
  </si>
  <si>
    <t>Originální, nebo kompatibilní toner splňující podmínky certifikátu STMC. Minimální výtěžnost při 5% pokrytí 2500 stran.</t>
  </si>
  <si>
    <t>Originální, nebo kompatibilní toner splňující podmínky certifikátu STMC. Minimální výtěžnost při 5% pokrytí 3000stran</t>
  </si>
  <si>
    <t>Originální, nebo kompatibilní toner splňující podmínky certifikátu STMC. Minimální výtěžnost při 5% pokrytí 4000 stran.</t>
  </si>
  <si>
    <t>Originální, nebo kompatibilní toner splňující podmínky certifikátu STMC.  Minimální výtěžnost při 5%pokrytí 2100stran</t>
  </si>
  <si>
    <t>Originální, nebo kompatibilní toner splňující podmínky certifikátu STMC. Minimální výtěžnost při 5%pokrytí 5000stran</t>
  </si>
  <si>
    <t>(Q2613A/black/2500K) Alternativní tonerová kazeta Z+M Black pro HP LJ 1300</t>
  </si>
  <si>
    <t>(Q7553A/black/3000K) Alternativníkazeta Z+M Black pro HP LJ P2015</t>
  </si>
  <si>
    <t>(C3903A/black/4000K) Alternativní tonerová kazeta Z+M Black pro HP LJ 5P, mp, 6P, mp</t>
  </si>
  <si>
    <t>(CE278A/black/2100K) Alternativní tonerová kazeta Z+M Black pro HP P1566, P1606w</t>
  </si>
  <si>
    <t>(CE250A/black/5000K) Alternativní tonerová kazeta Z+M Black pro HP Color LaserJet CP3520</t>
  </si>
  <si>
    <t>(51649A/bez čipu/color/22ml) Alternativní inkoustová kazeta Z+M Black pro HP DJ 640c</t>
  </si>
  <si>
    <t>(C6614A/black/40ml) Inkoustová kazeta Z+M Black pro HP DJ 640c</t>
  </si>
  <si>
    <t>(CN684EE/no.364XL/black/550K) Alternativní inkoustová kazeta Z+M black  pro HP Deskjet 3070 A, D5445,5460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</si>
</sst>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6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259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2514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0725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7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16681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1456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2085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087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21225" y="1283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80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16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80" zoomScaleNormal="80" zoomScaleSheetLayoutView="55" workbookViewId="0" topLeftCell="A1">
      <selection activeCell="G7" sqref="G7"/>
    </sheetView>
  </sheetViews>
  <sheetFormatPr defaultColWidth="8.8515625" defaultRowHeight="15"/>
  <cols>
    <col min="1" max="1" width="1.421875" style="54" customWidth="1"/>
    <col min="2" max="2" width="5.7109375" style="54" customWidth="1"/>
    <col min="3" max="3" width="43.421875" style="9" customWidth="1"/>
    <col min="4" max="4" width="9.7109375" style="74" customWidth="1"/>
    <col min="5" max="5" width="9.00390625" style="13" customWidth="1"/>
    <col min="6" max="6" width="45.28125" style="9" customWidth="1"/>
    <col min="7" max="7" width="29.140625" style="84" customWidth="1"/>
    <col min="8" max="8" width="20.8515625" style="9" customWidth="1"/>
    <col min="9" max="9" width="18.57421875" style="10" customWidth="1"/>
    <col min="10" max="10" width="19.421875" style="9" customWidth="1"/>
    <col min="11" max="12" width="22.140625" style="84" hidden="1" customWidth="1"/>
    <col min="13" max="13" width="19.8515625" style="84" hidden="1" customWidth="1"/>
    <col min="14" max="14" width="20.8515625" style="54" customWidth="1"/>
    <col min="15" max="15" width="16.8515625" style="54" customWidth="1"/>
    <col min="16" max="16" width="21.00390625" style="54" customWidth="1"/>
    <col min="17" max="17" width="19.421875" style="54" customWidth="1"/>
    <col min="18" max="18" width="8.8515625" style="54" customWidth="1"/>
    <col min="19" max="19" width="10.8515625" style="54" customWidth="1"/>
    <col min="20" max="20" width="12.00390625" style="54" customWidth="1"/>
    <col min="21" max="16384" width="8.8515625" style="54" customWidth="1"/>
  </cols>
  <sheetData>
    <row r="1" spans="2:13" s="10" customFormat="1" ht="24.6" customHeight="1">
      <c r="B1" s="95" t="s">
        <v>31</v>
      </c>
      <c r="C1" s="96"/>
      <c r="D1" s="13"/>
      <c r="E1" s="13"/>
      <c r="F1" s="9"/>
      <c r="G1" s="46"/>
      <c r="H1" s="47"/>
      <c r="I1" s="47"/>
      <c r="J1" s="9"/>
      <c r="K1" s="9"/>
      <c r="L1" s="9"/>
      <c r="M1" s="9"/>
    </row>
    <row r="2" spans="3:17" s="10" customFormat="1" ht="18.75" customHeight="1">
      <c r="C2" s="9"/>
      <c r="D2" s="7"/>
      <c r="E2" s="8"/>
      <c r="F2" s="9"/>
      <c r="G2" s="9"/>
      <c r="H2" s="47"/>
      <c r="I2" s="47"/>
      <c r="J2" s="9"/>
      <c r="K2" s="9"/>
      <c r="L2" s="9"/>
      <c r="M2" s="9"/>
      <c r="O2" s="94" t="s">
        <v>30</v>
      </c>
      <c r="P2" s="94"/>
      <c r="Q2" s="94"/>
    </row>
    <row r="3" spans="2:16" s="10" customFormat="1" ht="20.25" customHeight="1">
      <c r="B3" s="48"/>
      <c r="C3" s="49" t="s">
        <v>20</v>
      </c>
      <c r="D3" s="50"/>
      <c r="E3" s="50"/>
      <c r="F3" s="50"/>
      <c r="G3" s="9"/>
      <c r="H3" s="47"/>
      <c r="I3" s="47"/>
      <c r="J3" s="47"/>
      <c r="K3" s="51"/>
      <c r="L3" s="51"/>
      <c r="M3" s="51"/>
      <c r="N3" s="51"/>
      <c r="O3" s="47"/>
      <c r="P3" s="47"/>
    </row>
    <row r="4" spans="2:16" s="10" customFormat="1" ht="21" customHeight="1" thickBot="1">
      <c r="B4" s="52"/>
      <c r="C4" s="53" t="s">
        <v>3</v>
      </c>
      <c r="D4" s="50"/>
      <c r="E4" s="50"/>
      <c r="F4" s="50"/>
      <c r="G4" s="50"/>
      <c r="H4" s="47"/>
      <c r="I4" s="47"/>
      <c r="J4" s="47"/>
      <c r="K4" s="9"/>
      <c r="L4" s="9"/>
      <c r="M4" s="9"/>
      <c r="N4" s="9"/>
      <c r="O4" s="47"/>
      <c r="P4" s="47"/>
    </row>
    <row r="5" spans="2:15" s="10" customFormat="1" ht="19.5" customHeight="1" thickBot="1">
      <c r="B5" s="11"/>
      <c r="C5" s="12"/>
      <c r="D5" s="13"/>
      <c r="E5" s="13"/>
      <c r="F5" s="9"/>
      <c r="G5" s="14" t="s">
        <v>2</v>
      </c>
      <c r="H5" s="9"/>
      <c r="J5" s="9"/>
      <c r="K5" s="15"/>
      <c r="L5" s="15"/>
      <c r="M5" s="16"/>
      <c r="O5" s="14" t="s">
        <v>2</v>
      </c>
    </row>
    <row r="6" spans="2:17" s="10" customFormat="1" ht="94.5" customHeight="1" thickBot="1" thickTop="1">
      <c r="B6" s="17" t="s">
        <v>1</v>
      </c>
      <c r="C6" s="18" t="s">
        <v>9</v>
      </c>
      <c r="D6" s="18" t="s">
        <v>0</v>
      </c>
      <c r="E6" s="18" t="s">
        <v>10</v>
      </c>
      <c r="F6" s="18" t="s">
        <v>11</v>
      </c>
      <c r="G6" s="38" t="s">
        <v>32</v>
      </c>
      <c r="H6" s="18" t="s">
        <v>12</v>
      </c>
      <c r="I6" s="19" t="s">
        <v>13</v>
      </c>
      <c r="J6" s="18" t="s">
        <v>22</v>
      </c>
      <c r="K6" s="20" t="s">
        <v>21</v>
      </c>
      <c r="L6" s="20" t="s">
        <v>14</v>
      </c>
      <c r="M6" s="18" t="s">
        <v>15</v>
      </c>
      <c r="N6" s="18" t="s">
        <v>16</v>
      </c>
      <c r="O6" s="36" t="s">
        <v>17</v>
      </c>
      <c r="P6" s="36" t="s">
        <v>18</v>
      </c>
      <c r="Q6" s="36" t="s">
        <v>19</v>
      </c>
    </row>
    <row r="7" spans="2:20" ht="141.75" customHeight="1" thickBot="1" thickTop="1">
      <c r="B7" s="55">
        <v>1</v>
      </c>
      <c r="C7" s="56" t="s">
        <v>33</v>
      </c>
      <c r="D7" s="57">
        <v>2</v>
      </c>
      <c r="E7" s="58" t="s">
        <v>23</v>
      </c>
      <c r="F7" s="56" t="s">
        <v>48</v>
      </c>
      <c r="G7" s="41" t="s">
        <v>63</v>
      </c>
      <c r="H7" s="58" t="s">
        <v>41</v>
      </c>
      <c r="I7" s="58" t="s">
        <v>24</v>
      </c>
      <c r="J7" s="58" t="s">
        <v>42</v>
      </c>
      <c r="K7" s="31">
        <f aca="true" t="shared" si="0" ref="K7:K14">D7*M7</f>
        <v>720</v>
      </c>
      <c r="L7" s="31">
        <f>D7*N7</f>
        <v>800</v>
      </c>
      <c r="M7" s="32">
        <f>N7*0.9</f>
        <v>360</v>
      </c>
      <c r="N7" s="32">
        <v>400</v>
      </c>
      <c r="O7" s="33">
        <v>120</v>
      </c>
      <c r="P7" s="34">
        <f aca="true" t="shared" si="1" ref="P7:P14">D7*O7</f>
        <v>240</v>
      </c>
      <c r="Q7" s="35" t="str">
        <f aca="true" t="shared" si="2" ref="Q7:Q14">IF(ISNUMBER(O7),IF(O7&gt;N7,"NEVYHOVUJE","VYHOVUJE")," ")</f>
        <v>VYHOVUJE</v>
      </c>
      <c r="S7" s="59"/>
      <c r="T7" s="59"/>
    </row>
    <row r="8" spans="2:20" ht="77.25" customHeight="1" thickTop="1">
      <c r="B8" s="60">
        <v>2</v>
      </c>
      <c r="C8" s="61" t="s">
        <v>35</v>
      </c>
      <c r="D8" s="62">
        <v>1</v>
      </c>
      <c r="E8" s="63" t="s">
        <v>23</v>
      </c>
      <c r="F8" s="61" t="s">
        <v>49</v>
      </c>
      <c r="G8" s="39" t="s">
        <v>62</v>
      </c>
      <c r="H8" s="85" t="s">
        <v>41</v>
      </c>
      <c r="I8" s="85" t="s">
        <v>25</v>
      </c>
      <c r="J8" s="85" t="s">
        <v>43</v>
      </c>
      <c r="K8" s="25">
        <f t="shared" si="0"/>
        <v>270</v>
      </c>
      <c r="L8" s="25">
        <f>D8*N8</f>
        <v>300</v>
      </c>
      <c r="M8" s="42">
        <f>N8*0.9</f>
        <v>270</v>
      </c>
      <c r="N8" s="42">
        <v>300</v>
      </c>
      <c r="O8" s="43">
        <v>150</v>
      </c>
      <c r="P8" s="44">
        <f t="shared" si="1"/>
        <v>150</v>
      </c>
      <c r="Q8" s="45" t="str">
        <f t="shared" si="2"/>
        <v>VYHOVUJE</v>
      </c>
      <c r="S8" s="59"/>
      <c r="T8" s="59"/>
    </row>
    <row r="9" spans="2:20" ht="81.75" customHeight="1" thickBot="1">
      <c r="B9" s="64">
        <v>3</v>
      </c>
      <c r="C9" s="65" t="s">
        <v>34</v>
      </c>
      <c r="D9" s="66">
        <v>1</v>
      </c>
      <c r="E9" s="67" t="s">
        <v>23</v>
      </c>
      <c r="F9" s="65" t="s">
        <v>50</v>
      </c>
      <c r="G9" s="40" t="s">
        <v>61</v>
      </c>
      <c r="H9" s="86"/>
      <c r="I9" s="86"/>
      <c r="J9" s="86"/>
      <c r="K9" s="26">
        <f t="shared" si="0"/>
        <v>270</v>
      </c>
      <c r="L9" s="26">
        <v>300</v>
      </c>
      <c r="M9" s="27">
        <f>N9*0.9</f>
        <v>270</v>
      </c>
      <c r="N9" s="27">
        <v>300</v>
      </c>
      <c r="O9" s="28">
        <v>185</v>
      </c>
      <c r="P9" s="29">
        <f t="shared" si="1"/>
        <v>185</v>
      </c>
      <c r="Q9" s="30" t="str">
        <f t="shared" si="2"/>
        <v>VYHOVUJE</v>
      </c>
      <c r="S9" s="59"/>
      <c r="T9" s="59"/>
    </row>
    <row r="10" spans="2:20" ht="70.5" customHeight="1" thickTop="1">
      <c r="B10" s="60">
        <v>4</v>
      </c>
      <c r="C10" s="61" t="s">
        <v>36</v>
      </c>
      <c r="D10" s="62">
        <v>3</v>
      </c>
      <c r="E10" s="63" t="s">
        <v>23</v>
      </c>
      <c r="F10" s="61" t="s">
        <v>55</v>
      </c>
      <c r="G10" s="39" t="s">
        <v>60</v>
      </c>
      <c r="H10" s="85" t="s">
        <v>41</v>
      </c>
      <c r="I10" s="85" t="s">
        <v>26</v>
      </c>
      <c r="J10" s="85" t="s">
        <v>44</v>
      </c>
      <c r="K10" s="25">
        <f t="shared" si="0"/>
        <v>8700</v>
      </c>
      <c r="L10" s="25">
        <f>D10*N10</f>
        <v>9450</v>
      </c>
      <c r="M10" s="42">
        <v>2900</v>
      </c>
      <c r="N10" s="42">
        <v>3150</v>
      </c>
      <c r="O10" s="43">
        <v>900</v>
      </c>
      <c r="P10" s="44">
        <f t="shared" si="1"/>
        <v>2700</v>
      </c>
      <c r="Q10" s="45" t="str">
        <f t="shared" si="2"/>
        <v>VYHOVUJE</v>
      </c>
      <c r="S10" s="59"/>
      <c r="T10" s="59"/>
    </row>
    <row r="11" spans="2:20" ht="67.5" customHeight="1" thickBot="1">
      <c r="B11" s="64">
        <v>5</v>
      </c>
      <c r="C11" s="65" t="s">
        <v>37</v>
      </c>
      <c r="D11" s="66">
        <v>3</v>
      </c>
      <c r="E11" s="67" t="s">
        <v>23</v>
      </c>
      <c r="F11" s="65" t="s">
        <v>54</v>
      </c>
      <c r="G11" s="40" t="s">
        <v>59</v>
      </c>
      <c r="H11" s="86"/>
      <c r="I11" s="86"/>
      <c r="J11" s="86"/>
      <c r="K11" s="26">
        <f t="shared" si="0"/>
        <v>3900</v>
      </c>
      <c r="L11" s="26">
        <f>D11*N11</f>
        <v>4200</v>
      </c>
      <c r="M11" s="27">
        <v>1300</v>
      </c>
      <c r="N11" s="27">
        <v>1400</v>
      </c>
      <c r="O11" s="28">
        <v>320</v>
      </c>
      <c r="P11" s="29">
        <f t="shared" si="1"/>
        <v>960</v>
      </c>
      <c r="Q11" s="30" t="str">
        <f t="shared" si="2"/>
        <v>VYHOVUJE</v>
      </c>
      <c r="S11" s="59"/>
      <c r="T11" s="59"/>
    </row>
    <row r="12" spans="2:20" ht="71.25" customHeight="1" thickBot="1" thickTop="1">
      <c r="B12" s="55">
        <v>6</v>
      </c>
      <c r="C12" s="56" t="s">
        <v>38</v>
      </c>
      <c r="D12" s="57">
        <v>1</v>
      </c>
      <c r="E12" s="58" t="s">
        <v>23</v>
      </c>
      <c r="F12" s="56" t="s">
        <v>53</v>
      </c>
      <c r="G12" s="41" t="s">
        <v>58</v>
      </c>
      <c r="H12" s="58" t="s">
        <v>41</v>
      </c>
      <c r="I12" s="58" t="s">
        <v>27</v>
      </c>
      <c r="J12" s="58" t="s">
        <v>45</v>
      </c>
      <c r="K12" s="31">
        <f t="shared" si="0"/>
        <v>1000</v>
      </c>
      <c r="L12" s="31">
        <f>D12*N12</f>
        <v>1100</v>
      </c>
      <c r="M12" s="32">
        <v>1000</v>
      </c>
      <c r="N12" s="32">
        <f>M12*1.1</f>
        <v>1100</v>
      </c>
      <c r="O12" s="33">
        <v>390</v>
      </c>
      <c r="P12" s="34">
        <f t="shared" si="1"/>
        <v>390</v>
      </c>
      <c r="Q12" s="35" t="str">
        <f t="shared" si="2"/>
        <v>VYHOVUJE</v>
      </c>
      <c r="S12" s="59"/>
      <c r="T12" s="59"/>
    </row>
    <row r="13" spans="2:20" ht="69.75" customHeight="1" thickBot="1" thickTop="1">
      <c r="B13" s="55">
        <v>7</v>
      </c>
      <c r="C13" s="56" t="s">
        <v>39</v>
      </c>
      <c r="D13" s="57">
        <v>1</v>
      </c>
      <c r="E13" s="58" t="s">
        <v>23</v>
      </c>
      <c r="F13" s="56" t="s">
        <v>51</v>
      </c>
      <c r="G13" s="41" t="s">
        <v>56</v>
      </c>
      <c r="H13" s="58" t="s">
        <v>41</v>
      </c>
      <c r="I13" s="58" t="s">
        <v>28</v>
      </c>
      <c r="J13" s="58" t="s">
        <v>46</v>
      </c>
      <c r="K13" s="31">
        <f t="shared" si="0"/>
        <v>400</v>
      </c>
      <c r="L13" s="31">
        <f>D13*N13</f>
        <v>500</v>
      </c>
      <c r="M13" s="32">
        <v>400</v>
      </c>
      <c r="N13" s="32">
        <v>500</v>
      </c>
      <c r="O13" s="33">
        <v>245</v>
      </c>
      <c r="P13" s="34">
        <f t="shared" si="1"/>
        <v>245</v>
      </c>
      <c r="Q13" s="35" t="str">
        <f t="shared" si="2"/>
        <v>VYHOVUJE</v>
      </c>
      <c r="S13" s="59"/>
      <c r="T13" s="59"/>
    </row>
    <row r="14" spans="2:20" ht="66.75" customHeight="1" thickBot="1" thickTop="1">
      <c r="B14" s="55">
        <v>8</v>
      </c>
      <c r="C14" s="56" t="s">
        <v>40</v>
      </c>
      <c r="D14" s="57">
        <v>1</v>
      </c>
      <c r="E14" s="58" t="s">
        <v>23</v>
      </c>
      <c r="F14" s="56" t="s">
        <v>52</v>
      </c>
      <c r="G14" s="41" t="s">
        <v>57</v>
      </c>
      <c r="H14" s="58" t="s">
        <v>41</v>
      </c>
      <c r="I14" s="58" t="s">
        <v>29</v>
      </c>
      <c r="J14" s="58" t="s">
        <v>47</v>
      </c>
      <c r="K14" s="31">
        <f t="shared" si="0"/>
        <v>2700</v>
      </c>
      <c r="L14" s="31">
        <f>D14*N14</f>
        <v>3000</v>
      </c>
      <c r="M14" s="32">
        <f>N14*0.9</f>
        <v>2700</v>
      </c>
      <c r="N14" s="32">
        <v>3000</v>
      </c>
      <c r="O14" s="33">
        <v>350</v>
      </c>
      <c r="P14" s="34">
        <f t="shared" si="1"/>
        <v>350</v>
      </c>
      <c r="Q14" s="35" t="str">
        <f t="shared" si="2"/>
        <v>VYHOVUJE</v>
      </c>
      <c r="S14" s="59"/>
      <c r="T14" s="59"/>
    </row>
    <row r="15" spans="1:18" ht="13.5" customHeight="1" thickBot="1" thickTop="1">
      <c r="A15" s="68"/>
      <c r="B15" s="68"/>
      <c r="C15" s="69"/>
      <c r="D15" s="68"/>
      <c r="E15" s="69"/>
      <c r="F15" s="69"/>
      <c r="G15" s="69"/>
      <c r="H15" s="69"/>
      <c r="I15" s="69"/>
      <c r="J15" s="69"/>
      <c r="K15" s="68"/>
      <c r="L15" s="68"/>
      <c r="M15" s="68"/>
      <c r="N15" s="68"/>
      <c r="O15" s="68"/>
      <c r="P15" s="68"/>
      <c r="Q15" s="68"/>
      <c r="R15" s="68"/>
    </row>
    <row r="16" spans="1:17" ht="60.75" customHeight="1" thickBot="1" thickTop="1">
      <c r="A16" s="70"/>
      <c r="B16" s="97" t="s">
        <v>5</v>
      </c>
      <c r="C16" s="97"/>
      <c r="D16" s="97"/>
      <c r="E16" s="97"/>
      <c r="F16" s="97"/>
      <c r="G16" s="21"/>
      <c r="H16" s="21"/>
      <c r="I16" s="71"/>
      <c r="J16" s="71"/>
      <c r="K16" s="72"/>
      <c r="L16" s="1"/>
      <c r="M16" s="24" t="s">
        <v>6</v>
      </c>
      <c r="N16" s="18" t="s">
        <v>7</v>
      </c>
      <c r="O16" s="87" t="s">
        <v>8</v>
      </c>
      <c r="P16" s="88"/>
      <c r="Q16" s="89"/>
    </row>
    <row r="17" spans="1:17" ht="33" customHeight="1" thickBot="1" thickTop="1">
      <c r="A17" s="70"/>
      <c r="B17" s="90" t="s">
        <v>4</v>
      </c>
      <c r="C17" s="90"/>
      <c r="D17" s="90"/>
      <c r="E17" s="90"/>
      <c r="F17" s="90"/>
      <c r="G17" s="73"/>
      <c r="H17" s="73"/>
      <c r="I17" s="22"/>
      <c r="J17" s="22"/>
      <c r="K17" s="2"/>
      <c r="L17" s="3"/>
      <c r="M17" s="4">
        <f>SUM(K7:K14)</f>
        <v>17960</v>
      </c>
      <c r="N17" s="37">
        <f>SUM(L7:L14)</f>
        <v>19650</v>
      </c>
      <c r="O17" s="91">
        <f>SUM(P7:P14)</f>
        <v>5220</v>
      </c>
      <c r="P17" s="92"/>
      <c r="Q17" s="93"/>
    </row>
    <row r="18" spans="1:18" ht="39.75" customHeight="1" thickTop="1">
      <c r="A18" s="70"/>
      <c r="G18" s="9"/>
      <c r="I18" s="23"/>
      <c r="J18" s="23"/>
      <c r="K18" s="5"/>
      <c r="L18" s="75"/>
      <c r="M18" s="75"/>
      <c r="N18" s="75"/>
      <c r="O18" s="76"/>
      <c r="P18" s="76"/>
      <c r="Q18" s="76"/>
      <c r="R18" s="76"/>
    </row>
    <row r="19" spans="1:18" ht="19.9" customHeight="1">
      <c r="A19" s="70"/>
      <c r="G19" s="69"/>
      <c r="I19" s="23"/>
      <c r="J19" s="23"/>
      <c r="K19" s="5"/>
      <c r="L19" s="75"/>
      <c r="M19" s="75"/>
      <c r="N19" s="6"/>
      <c r="O19" s="6"/>
      <c r="P19" s="6"/>
      <c r="Q19" s="76"/>
      <c r="R19" s="76"/>
    </row>
    <row r="20" spans="1:18" ht="71.25" customHeight="1">
      <c r="A20" s="70"/>
      <c r="G20" s="68"/>
      <c r="I20" s="23"/>
      <c r="J20" s="23"/>
      <c r="K20" s="5"/>
      <c r="L20" s="75"/>
      <c r="M20" s="75"/>
      <c r="N20" s="6"/>
      <c r="O20" s="6"/>
      <c r="P20" s="6"/>
      <c r="Q20" s="76"/>
      <c r="R20" s="76"/>
    </row>
    <row r="21" spans="1:18" ht="36" customHeight="1">
      <c r="A21" s="70"/>
      <c r="G21" s="77"/>
      <c r="I21" s="78"/>
      <c r="J21" s="78"/>
      <c r="K21" s="79"/>
      <c r="L21" s="79"/>
      <c r="M21" s="79"/>
      <c r="N21" s="75"/>
      <c r="O21" s="76"/>
      <c r="P21" s="76"/>
      <c r="Q21" s="76"/>
      <c r="R21" s="76"/>
    </row>
    <row r="22" spans="1:18" ht="14.25" customHeight="1">
      <c r="A22" s="70"/>
      <c r="B22" s="76"/>
      <c r="C22" s="80"/>
      <c r="D22" s="81"/>
      <c r="E22" s="82"/>
      <c r="F22" s="80"/>
      <c r="G22" s="9"/>
      <c r="H22" s="80"/>
      <c r="I22" s="83"/>
      <c r="J22" s="83"/>
      <c r="K22" s="75"/>
      <c r="L22" s="75"/>
      <c r="M22" s="75"/>
      <c r="N22" s="75"/>
      <c r="O22" s="76"/>
      <c r="P22" s="76"/>
      <c r="Q22" s="76"/>
      <c r="R22" s="76"/>
    </row>
    <row r="23" spans="1:18" ht="14.25" customHeight="1">
      <c r="A23" s="70"/>
      <c r="B23" s="76"/>
      <c r="C23" s="80"/>
      <c r="D23" s="81"/>
      <c r="E23" s="82"/>
      <c r="F23" s="80"/>
      <c r="H23" s="80"/>
      <c r="I23" s="83"/>
      <c r="J23" s="83"/>
      <c r="K23" s="75"/>
      <c r="L23" s="75"/>
      <c r="M23" s="75"/>
      <c r="N23" s="75"/>
      <c r="O23" s="76"/>
      <c r="P23" s="76"/>
      <c r="Q23" s="76"/>
      <c r="R23" s="76"/>
    </row>
    <row r="24" spans="1:18" ht="14.25" customHeight="1">
      <c r="A24" s="70"/>
      <c r="B24" s="76"/>
      <c r="C24" s="80"/>
      <c r="D24" s="81"/>
      <c r="E24" s="82"/>
      <c r="F24" s="80"/>
      <c r="H24" s="80"/>
      <c r="I24" s="83"/>
      <c r="J24" s="83"/>
      <c r="K24" s="75"/>
      <c r="L24" s="75"/>
      <c r="M24" s="75"/>
      <c r="N24" s="75"/>
      <c r="O24" s="76"/>
      <c r="P24" s="76"/>
      <c r="Q24" s="76"/>
      <c r="R24" s="76"/>
    </row>
    <row r="25" spans="1:18" ht="14.25" customHeight="1">
      <c r="A25" s="70"/>
      <c r="B25" s="76"/>
      <c r="C25" s="80"/>
      <c r="D25" s="81"/>
      <c r="E25" s="82"/>
      <c r="F25" s="80"/>
      <c r="H25" s="80"/>
      <c r="I25" s="83"/>
      <c r="J25" s="83"/>
      <c r="K25" s="75"/>
      <c r="L25" s="75"/>
      <c r="M25" s="75"/>
      <c r="N25" s="75"/>
      <c r="O25" s="76"/>
      <c r="P25" s="76"/>
      <c r="Q25" s="76"/>
      <c r="R25" s="76"/>
    </row>
    <row r="26" spans="3:13" ht="15">
      <c r="C26" s="10"/>
      <c r="D26" s="54"/>
      <c r="E26" s="10"/>
      <c r="F26" s="10"/>
      <c r="H26" s="10"/>
      <c r="J26" s="10"/>
      <c r="K26" s="54"/>
      <c r="L26" s="54"/>
      <c r="M26" s="54"/>
    </row>
    <row r="27" spans="3:13" ht="15">
      <c r="C27" s="10"/>
      <c r="D27" s="54"/>
      <c r="E27" s="10"/>
      <c r="F27" s="10"/>
      <c r="G27" s="75"/>
      <c r="H27" s="10"/>
      <c r="J27" s="10"/>
      <c r="K27" s="54"/>
      <c r="L27" s="54"/>
      <c r="M27" s="54"/>
    </row>
    <row r="28" spans="3:13" ht="15">
      <c r="C28" s="10"/>
      <c r="D28" s="54"/>
      <c r="E28" s="10"/>
      <c r="F28" s="10"/>
      <c r="G28" s="75"/>
      <c r="H28" s="10"/>
      <c r="J28" s="10"/>
      <c r="K28" s="54"/>
      <c r="L28" s="54"/>
      <c r="M28" s="54"/>
    </row>
    <row r="29" ht="15">
      <c r="G29" s="75"/>
    </row>
    <row r="30" ht="15">
      <c r="G30" s="75"/>
    </row>
    <row r="31" ht="15">
      <c r="G31" s="54"/>
    </row>
    <row r="32" ht="15">
      <c r="G32" s="54"/>
    </row>
    <row r="33" ht="15">
      <c r="G33" s="54"/>
    </row>
  </sheetData>
  <sheetProtection password="C59F" sheet="1" objects="1" scenarios="1" selectLockedCells="1"/>
  <mergeCells count="12">
    <mergeCell ref="O2:Q2"/>
    <mergeCell ref="B1:C1"/>
    <mergeCell ref="B16:F16"/>
    <mergeCell ref="I8:I9"/>
    <mergeCell ref="J8:J9"/>
    <mergeCell ref="H8:H9"/>
    <mergeCell ref="H10:H11"/>
    <mergeCell ref="I10:I11"/>
    <mergeCell ref="J10:J11"/>
    <mergeCell ref="O16:Q16"/>
    <mergeCell ref="B17:F17"/>
    <mergeCell ref="O17:Q17"/>
  </mergeCells>
  <conditionalFormatting sqref="B7 D7 D10:D11 B10:B11">
    <cfRule type="containsBlanks" priority="85" dxfId="9">
      <formula>LEN(TRIM(B7))=0</formula>
    </cfRule>
  </conditionalFormatting>
  <conditionalFormatting sqref="B7 B10:B11">
    <cfRule type="cellIs" priority="80" dxfId="8" operator="greaterThanOrEqual">
      <formula>1</formula>
    </cfRule>
  </conditionalFormatting>
  <conditionalFormatting sqref="O11">
    <cfRule type="notContainsBlanks" priority="78" dxfId="3">
      <formula>LEN(TRIM(O11))&gt;0</formula>
    </cfRule>
    <cfRule type="containsBlanks" priority="79" dxfId="2">
      <formula>LEN(TRIM(O11))=0</formula>
    </cfRule>
  </conditionalFormatting>
  <conditionalFormatting sqref="Q7 Q10:Q11">
    <cfRule type="cellIs" priority="76" dxfId="5" operator="equal">
      <formula>"NEVYHOVUJE"</formula>
    </cfRule>
    <cfRule type="cellIs" priority="77" dxfId="4" operator="equal">
      <formula>"VYHOVUJE"</formula>
    </cfRule>
  </conditionalFormatting>
  <conditionalFormatting sqref="O7 O10">
    <cfRule type="notContainsBlanks" priority="74" dxfId="3">
      <formula>LEN(TRIM(O7))&gt;0</formula>
    </cfRule>
    <cfRule type="containsBlanks" priority="75" dxfId="2">
      <formula>LEN(TRIM(O7))=0</formula>
    </cfRule>
  </conditionalFormatting>
  <conditionalFormatting sqref="B4">
    <cfRule type="containsBlanks" priority="66" dxfId="1">
      <formula>LEN(TRIM(B4))=0</formula>
    </cfRule>
    <cfRule type="notContainsBlanks" priority="67" dxfId="0">
      <formula>LEN(TRIM(B4))&gt;0</formula>
    </cfRule>
  </conditionalFormatting>
  <conditionalFormatting sqref="G7 G10:G11">
    <cfRule type="containsBlanks" priority="51" dxfId="1">
      <formula>LEN(TRIM(G7))=0</formula>
    </cfRule>
    <cfRule type="notContainsBlanks" priority="52" dxfId="0">
      <formula>LEN(TRIM(G7))&gt;0</formula>
    </cfRule>
  </conditionalFormatting>
  <conditionalFormatting sqref="B12 D12">
    <cfRule type="containsBlanks" priority="34" dxfId="9">
      <formula>LEN(TRIM(B12))=0</formula>
    </cfRule>
  </conditionalFormatting>
  <conditionalFormatting sqref="B12">
    <cfRule type="cellIs" priority="33" dxfId="8" operator="greaterThanOrEqual">
      <formula>1</formula>
    </cfRule>
  </conditionalFormatting>
  <conditionalFormatting sqref="Q12">
    <cfRule type="cellIs" priority="31" dxfId="5" operator="equal">
      <formula>"NEVYHOVUJE"</formula>
    </cfRule>
    <cfRule type="cellIs" priority="32" dxfId="4" operator="equal">
      <formula>"VYHOVUJE"</formula>
    </cfRule>
  </conditionalFormatting>
  <conditionalFormatting sqref="O12">
    <cfRule type="notContainsBlanks" priority="29" dxfId="3">
      <formula>LEN(TRIM(O12))&gt;0</formula>
    </cfRule>
    <cfRule type="containsBlanks" priority="30" dxfId="2">
      <formula>LEN(TRIM(O12))=0</formula>
    </cfRule>
  </conditionalFormatting>
  <conditionalFormatting sqref="G12">
    <cfRule type="containsBlanks" priority="27" dxfId="1">
      <formula>LEN(TRIM(G12))=0</formula>
    </cfRule>
    <cfRule type="notContainsBlanks" priority="28" dxfId="0">
      <formula>LEN(TRIM(G12))&gt;0</formula>
    </cfRule>
  </conditionalFormatting>
  <conditionalFormatting sqref="B13 D13">
    <cfRule type="containsBlanks" priority="26" dxfId="9">
      <formula>LEN(TRIM(B13))=0</formula>
    </cfRule>
  </conditionalFormatting>
  <conditionalFormatting sqref="B13">
    <cfRule type="cellIs" priority="25" dxfId="8" operator="greaterThanOrEqual">
      <formula>1</formula>
    </cfRule>
  </conditionalFormatting>
  <conditionalFormatting sqref="Q13">
    <cfRule type="cellIs" priority="23" dxfId="5" operator="equal">
      <formula>"NEVYHOVUJE"</formula>
    </cfRule>
    <cfRule type="cellIs" priority="24" dxfId="4" operator="equal">
      <formula>"VYHOVUJE"</formula>
    </cfRule>
  </conditionalFormatting>
  <conditionalFormatting sqref="O13">
    <cfRule type="notContainsBlanks" priority="21" dxfId="3">
      <formula>LEN(TRIM(O13))&gt;0</formula>
    </cfRule>
    <cfRule type="containsBlanks" priority="22" dxfId="2">
      <formula>LEN(TRIM(O13))=0</formula>
    </cfRule>
  </conditionalFormatting>
  <conditionalFormatting sqref="G13">
    <cfRule type="containsBlanks" priority="19" dxfId="1">
      <formula>LEN(TRIM(G13))=0</formula>
    </cfRule>
    <cfRule type="notContainsBlanks" priority="20" dxfId="0">
      <formula>LEN(TRIM(G13))&gt;0</formula>
    </cfRule>
  </conditionalFormatting>
  <conditionalFormatting sqref="B14 D14">
    <cfRule type="containsBlanks" priority="18" dxfId="9">
      <formula>LEN(TRIM(B14))=0</formula>
    </cfRule>
  </conditionalFormatting>
  <conditionalFormatting sqref="B14">
    <cfRule type="cellIs" priority="17" dxfId="8" operator="greaterThanOrEqual">
      <formula>1</formula>
    </cfRule>
  </conditionalFormatting>
  <conditionalFormatting sqref="Q14">
    <cfRule type="cellIs" priority="15" dxfId="5" operator="equal">
      <formula>"NEVYHOVUJE"</formula>
    </cfRule>
    <cfRule type="cellIs" priority="16" dxfId="4" operator="equal">
      <formula>"VYHOVUJE"</formula>
    </cfRule>
  </conditionalFormatting>
  <conditionalFormatting sqref="O14">
    <cfRule type="notContainsBlanks" priority="13" dxfId="3">
      <formula>LEN(TRIM(O14))&gt;0</formula>
    </cfRule>
    <cfRule type="containsBlanks" priority="14" dxfId="2">
      <formula>LEN(TRIM(O14))=0</formula>
    </cfRule>
  </conditionalFormatting>
  <conditionalFormatting sqref="G14">
    <cfRule type="containsBlanks" priority="11" dxfId="1">
      <formula>LEN(TRIM(G14))=0</formula>
    </cfRule>
    <cfRule type="notContainsBlanks" priority="12" dxfId="0">
      <formula>LEN(TRIM(G14))&gt;0</formula>
    </cfRule>
  </conditionalFormatting>
  <conditionalFormatting sqref="D8:D9 B8:B9">
    <cfRule type="containsBlanks" priority="10" dxfId="9">
      <formula>LEN(TRIM(B8))=0</formula>
    </cfRule>
  </conditionalFormatting>
  <conditionalFormatting sqref="B8:B9">
    <cfRule type="cellIs" priority="9" dxfId="8" operator="greaterThanOrEqual">
      <formula>1</formula>
    </cfRule>
  </conditionalFormatting>
  <conditionalFormatting sqref="O9">
    <cfRule type="notContainsBlanks" priority="7" dxfId="3">
      <formula>LEN(TRIM(O9))&gt;0</formula>
    </cfRule>
    <cfRule type="containsBlanks" priority="8" dxfId="2">
      <formula>LEN(TRIM(O9))=0</formula>
    </cfRule>
  </conditionalFormatting>
  <conditionalFormatting sqref="Q8:Q9">
    <cfRule type="cellIs" priority="5" dxfId="5" operator="equal">
      <formula>"NEVYHOVUJE"</formula>
    </cfRule>
    <cfRule type="cellIs" priority="6" dxfId="4" operator="equal">
      <formula>"VYHOVUJE"</formula>
    </cfRule>
  </conditionalFormatting>
  <conditionalFormatting sqref="O8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G8:G9">
    <cfRule type="containsBlanks" priority="1" dxfId="1">
      <formula>LEN(TRIM(G8))=0</formula>
    </cfRule>
    <cfRule type="notContainsBlanks" priority="2" dxfId="0">
      <formula>LEN(TRIM(G8))&gt;0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2015-06-17T10:31:14Z</cp:lastPrinted>
  <dcterms:created xsi:type="dcterms:W3CDTF">2014-03-05T12:43:32Z</dcterms:created>
  <dcterms:modified xsi:type="dcterms:W3CDTF">2016-06-17T09:50:22Z</dcterms:modified>
  <cp:category/>
  <cp:version/>
  <cp:contentType/>
  <cp:contentStatus/>
</cp:coreProperties>
</file>