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'Tonery'!$A$1:$Q$17</definedName>
  </definedNames>
  <calcPr calcId="152511"/>
</workbook>
</file>

<file path=xl/sharedStrings.xml><?xml version="1.0" encoding="utf-8"?>
<sst xmlns="http://schemas.openxmlformats.org/spreadsheetml/2006/main" count="68" uniqueCount="54">
  <si>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</si>
  <si>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</si>
  <si>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</si>
  <si>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</si>
  <si>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</si>
  <si>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</si>
  <si>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</si>
  <si>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</si>
  <si>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</si>
  <si>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</si>
  <si>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</si>
  <si>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</si>
  <si>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</si>
  <si>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</si>
  <si>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</si>
  <si>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</si>
  <si>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</si>
  <si>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</si>
  <si>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Klatovská 51, Plzeň, KL 215</t>
  </si>
  <si>
    <t>KVD - Václav Vrbík 377636440</t>
  </si>
  <si>
    <t>Tisková hlava pro HP DesignJet T795</t>
  </si>
  <si>
    <t>RTI - UL308, Univerzitní 22, Plzeň</t>
  </si>
  <si>
    <t>RTI - p.Škach, Tel:377 638 723</t>
  </si>
  <si>
    <t>Lenka Holečková, 377634808</t>
  </si>
  <si>
    <t xml:space="preserve">Veleslavínova 42, VC 122 </t>
  </si>
  <si>
    <t>samostatná faktura</t>
  </si>
  <si>
    <t xml:space="preserve">Originální šedá a fotografická černá tisková hlava </t>
  </si>
  <si>
    <t>Originální purpurová a azurová tisková hlava</t>
  </si>
  <si>
    <t xml:space="preserve">Originální matně černá a žlutá tisková hlava </t>
  </si>
  <si>
    <t>Priloha_c._1_Kupni_smlouvy_technicka_specifikace_T-016-2016</t>
  </si>
  <si>
    <t>Tonery - 016 - 2016</t>
  </si>
  <si>
    <t xml:space="preserve">Toner do tiskárny OKI MC332-black </t>
  </si>
  <si>
    <t>Originální toner. Výtěžnost při 5% pokrytí min. 1500 stran.</t>
  </si>
  <si>
    <t>Originální toner. Výtěžnost při 5% pokrytí min. 2200 stran.</t>
  </si>
  <si>
    <t>Obchodní název + typ</t>
  </si>
  <si>
    <t xml:space="preserve">Toner do tiskárny OKI MC332-cyan  </t>
  </si>
  <si>
    <t xml:space="preserve">Toner do tiskárny OKI MC332-magenta  </t>
  </si>
  <si>
    <t xml:space="preserve">Toner do tiskárny OKI MC332-yellow  </t>
  </si>
  <si>
    <t>Originální černý a barevný fotoválec. Životnost až 30000 stran černobíle, až 20000 stran A4 barevně.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</si>
  <si>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</si>
  <si>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</si>
  <si>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</si>
  <si>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</si>
  <si>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</si>
  <si>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
</t>
  </si>
  <si>
    <t>Originální fotoválec pro OKI MC352</t>
  </si>
  <si>
    <t>Obrazový válec OKI 44968301 pro C301/321/331/511/531 MC342/352/362/562 (30.000 cb.str. a 20.000 bar.str.)</t>
  </si>
  <si>
    <t>HP no 72 - šedá a foto černá tisk. hlava, C9380A</t>
  </si>
  <si>
    <t>HP (72) C9383A tisková hlava azurová a purpurová originál</t>
  </si>
  <si>
    <t>HP (72) C9384A tisková hlava matná cerná a žlutá originál</t>
  </si>
  <si>
    <t>Toner OKI 44973536 do C301dn/C321dn/MC332/MC342 (2 200 stran), černý</t>
  </si>
  <si>
    <t>Toner OKI 44973535 do C301dn/C321dn/MC332/MC342 (1 500 stran), azurový</t>
  </si>
  <si>
    <t>Toner OKI 44973534 do C301dn/C321dn/MC332/MC342 (1 500 stran), purpurový</t>
  </si>
  <si>
    <t>Toner OKI 44973533 do C301dn/C321dn/MC332/MC342 (1 500 stran), žlutý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</si>
</sst>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5A9E"/>
      <name val="Calibri"/>
      <family val="2"/>
      <scheme val="minor"/>
    </font>
    <font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8" xfId="0" applyBorder="1" applyAlignment="1" applyProtection="1">
      <alignment vertical="center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5" xfId="0" applyNumberFormat="1" applyFont="1" applyFill="1" applyBorder="1" applyAlignment="1" applyProtection="1">
      <alignment horizontal="left" vertical="center" wrapText="1" shrinkToFit="1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8" xfId="0" applyBorder="1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14" fillId="2" borderId="6" xfId="0" applyNumberFormat="1" applyFont="1" applyFill="1" applyBorder="1" applyAlignment="1" applyProtection="1">
      <alignment horizontal="left" vertical="center" wrapText="1"/>
      <protection/>
    </xf>
    <xf numFmtId="0" fontId="14" fillId="2" borderId="2" xfId="0" applyNumberFormat="1" applyFont="1" applyFill="1" applyBorder="1" applyAlignment="1" applyProtection="1">
      <alignment horizontal="left" vertical="center" wrapText="1"/>
      <protection/>
    </xf>
    <xf numFmtId="0" fontId="14" fillId="2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2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762000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762000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762000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762000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762000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762000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989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38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029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972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1605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939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101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2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82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SheetLayoutView="55" workbookViewId="0" topLeftCell="A10">
      <selection activeCell="G18" sqref="G18"/>
    </sheetView>
  </sheetViews>
  <sheetFormatPr defaultColWidth="8.8515625" defaultRowHeight="15"/>
  <cols>
    <col min="1" max="1" width="1.421875" style="73" customWidth="1"/>
    <col min="2" max="2" width="5.7109375" style="73" customWidth="1"/>
    <col min="3" max="3" width="43.421875" style="17" customWidth="1"/>
    <col min="4" max="4" width="9.7109375" style="97" customWidth="1"/>
    <col min="5" max="5" width="9.00390625" style="21" customWidth="1"/>
    <col min="6" max="6" width="40.7109375" style="17" customWidth="1"/>
    <col min="7" max="7" width="29.140625" style="101" customWidth="1"/>
    <col min="8" max="8" width="20.8515625" style="17" customWidth="1"/>
    <col min="9" max="9" width="18.57421875" style="18" customWidth="1"/>
    <col min="10" max="10" width="19.421875" style="17" customWidth="1"/>
    <col min="11" max="12" width="22.140625" style="101" hidden="1" customWidth="1"/>
    <col min="13" max="13" width="19.8515625" style="101" hidden="1" customWidth="1"/>
    <col min="14" max="14" width="20.8515625" style="73" customWidth="1"/>
    <col min="15" max="15" width="16.8515625" style="73" customWidth="1"/>
    <col min="16" max="16" width="21.00390625" style="73" customWidth="1"/>
    <col min="17" max="17" width="19.421875" style="73" customWidth="1"/>
    <col min="18" max="18" width="8.8515625" style="73" customWidth="1"/>
    <col min="19" max="19" width="15.140625" style="73" customWidth="1"/>
    <col min="20" max="20" width="16.28125" style="73" customWidth="1"/>
    <col min="21" max="16384" width="8.8515625" style="73" customWidth="1"/>
  </cols>
  <sheetData>
    <row r="1" spans="2:13" s="18" customFormat="1" ht="24.6" customHeight="1">
      <c r="B1" s="116" t="s">
        <v>30</v>
      </c>
      <c r="C1" s="117"/>
      <c r="D1" s="21"/>
      <c r="E1" s="21"/>
      <c r="F1" s="17"/>
      <c r="G1" s="56"/>
      <c r="H1" s="56"/>
      <c r="I1" s="57"/>
      <c r="J1" s="17"/>
      <c r="K1" s="17"/>
      <c r="L1" s="17"/>
      <c r="M1" s="17"/>
    </row>
    <row r="2" spans="3:17" s="18" customFormat="1" ht="18.75" customHeight="1">
      <c r="C2" s="17"/>
      <c r="D2" s="15"/>
      <c r="E2" s="16"/>
      <c r="F2" s="17"/>
      <c r="G2" s="17"/>
      <c r="H2" s="58"/>
      <c r="I2" s="58"/>
      <c r="J2" s="17"/>
      <c r="K2" s="17"/>
      <c r="L2" s="17"/>
      <c r="M2" s="17"/>
      <c r="O2" s="115" t="s">
        <v>29</v>
      </c>
      <c r="P2" s="115"/>
      <c r="Q2" s="115"/>
    </row>
    <row r="3" spans="2:16" s="18" customFormat="1" ht="22.5" customHeight="1">
      <c r="B3" s="59"/>
      <c r="C3" s="60" t="s">
        <v>15</v>
      </c>
      <c r="D3" s="61"/>
      <c r="E3" s="61"/>
      <c r="F3" s="61"/>
      <c r="G3" s="62"/>
      <c r="H3" s="62"/>
      <c r="I3" s="62"/>
      <c r="J3" s="63"/>
      <c r="K3" s="64"/>
      <c r="L3" s="64"/>
      <c r="M3" s="64"/>
      <c r="N3" s="64"/>
      <c r="O3" s="63"/>
      <c r="P3" s="63"/>
    </row>
    <row r="4" spans="2:16" s="18" customFormat="1" ht="21" customHeight="1" thickBot="1">
      <c r="B4" s="65"/>
      <c r="C4" s="66" t="s">
        <v>3</v>
      </c>
      <c r="D4" s="61"/>
      <c r="E4" s="61"/>
      <c r="F4" s="61"/>
      <c r="H4" s="63"/>
      <c r="I4" s="63"/>
      <c r="J4" s="63"/>
      <c r="K4" s="17"/>
      <c r="L4" s="17"/>
      <c r="M4" s="17"/>
      <c r="N4" s="17"/>
      <c r="O4" s="63"/>
      <c r="P4" s="63"/>
    </row>
    <row r="5" spans="2:15" s="18" customFormat="1" ht="42.75" customHeight="1" thickBot="1">
      <c r="B5" s="19"/>
      <c r="C5" s="20"/>
      <c r="D5" s="21"/>
      <c r="E5" s="21"/>
      <c r="F5" s="17"/>
      <c r="G5" s="22" t="s">
        <v>2</v>
      </c>
      <c r="H5" s="17"/>
      <c r="J5" s="17"/>
      <c r="K5" s="23"/>
      <c r="L5" s="23"/>
      <c r="M5" s="24"/>
      <c r="O5" s="22" t="s">
        <v>2</v>
      </c>
    </row>
    <row r="6" spans="2:17" s="18" customFormat="1" ht="94.5" customHeight="1" thickBot="1" thickTop="1">
      <c r="B6" s="25" t="s">
        <v>1</v>
      </c>
      <c r="C6" s="26" t="s">
        <v>39</v>
      </c>
      <c r="D6" s="26" t="s">
        <v>0</v>
      </c>
      <c r="E6" s="26" t="s">
        <v>40</v>
      </c>
      <c r="F6" s="26" t="s">
        <v>41</v>
      </c>
      <c r="G6" s="41" t="s">
        <v>34</v>
      </c>
      <c r="H6" s="26" t="s">
        <v>42</v>
      </c>
      <c r="I6" s="27" t="s">
        <v>43</v>
      </c>
      <c r="J6" s="26" t="s">
        <v>44</v>
      </c>
      <c r="K6" s="28" t="s">
        <v>16</v>
      </c>
      <c r="L6" s="28" t="s">
        <v>9</v>
      </c>
      <c r="M6" s="26" t="s">
        <v>10</v>
      </c>
      <c r="N6" s="26" t="s">
        <v>11</v>
      </c>
      <c r="O6" s="51" t="s">
        <v>12</v>
      </c>
      <c r="P6" s="51" t="s">
        <v>13</v>
      </c>
      <c r="Q6" s="51" t="s">
        <v>14</v>
      </c>
    </row>
    <row r="7" spans="1:20" ht="78.75" customHeight="1" thickBot="1" thickTop="1">
      <c r="A7" s="67"/>
      <c r="B7" s="68">
        <v>1</v>
      </c>
      <c r="C7" s="69" t="s">
        <v>45</v>
      </c>
      <c r="D7" s="70">
        <v>1</v>
      </c>
      <c r="E7" s="71" t="s">
        <v>17</v>
      </c>
      <c r="F7" s="72" t="s">
        <v>38</v>
      </c>
      <c r="G7" s="45" t="s">
        <v>46</v>
      </c>
      <c r="H7" s="35" t="s">
        <v>25</v>
      </c>
      <c r="I7" s="35" t="s">
        <v>19</v>
      </c>
      <c r="J7" s="35" t="s">
        <v>18</v>
      </c>
      <c r="K7" s="36">
        <f aca="true" t="shared" si="0" ref="K7:K14">D7*M7</f>
        <v>3150</v>
      </c>
      <c r="L7" s="36">
        <f aca="true" t="shared" si="1" ref="L7:L14">D7*N7</f>
        <v>3500</v>
      </c>
      <c r="M7" s="37">
        <f>N7*0.9</f>
        <v>3150</v>
      </c>
      <c r="N7" s="37">
        <v>3500</v>
      </c>
      <c r="O7" s="38">
        <v>2525</v>
      </c>
      <c r="P7" s="39">
        <f aca="true" t="shared" si="2" ref="P7:P14">D7*O7</f>
        <v>2525</v>
      </c>
      <c r="Q7" s="40" t="str">
        <f aca="true" t="shared" si="3" ref="Q7:Q14">IF(ISNUMBER(O7),IF(O7&gt;N7,"NEVYHOVUJE","VYHOVUJE")," ")</f>
        <v>VYHOVUJE</v>
      </c>
      <c r="S7" s="74"/>
      <c r="T7" s="74"/>
    </row>
    <row r="8" spans="1:20" ht="47.25" customHeight="1" thickTop="1">
      <c r="A8" s="75"/>
      <c r="B8" s="76">
        <v>2</v>
      </c>
      <c r="C8" s="77" t="s">
        <v>20</v>
      </c>
      <c r="D8" s="78">
        <v>1</v>
      </c>
      <c r="E8" s="53" t="s">
        <v>17</v>
      </c>
      <c r="F8" s="79" t="s">
        <v>26</v>
      </c>
      <c r="G8" s="42" t="s">
        <v>47</v>
      </c>
      <c r="H8" s="119" t="s">
        <v>25</v>
      </c>
      <c r="I8" s="119" t="s">
        <v>22</v>
      </c>
      <c r="J8" s="119" t="s">
        <v>21</v>
      </c>
      <c r="K8" s="46">
        <f t="shared" si="0"/>
        <v>1900</v>
      </c>
      <c r="L8" s="46">
        <f t="shared" si="1"/>
        <v>2000</v>
      </c>
      <c r="M8" s="47">
        <v>1900</v>
      </c>
      <c r="N8" s="47">
        <v>2000</v>
      </c>
      <c r="O8" s="48">
        <v>1365</v>
      </c>
      <c r="P8" s="49">
        <f t="shared" si="2"/>
        <v>1365</v>
      </c>
      <c r="Q8" s="50" t="str">
        <f t="shared" si="3"/>
        <v>VYHOVUJE</v>
      </c>
      <c r="S8" s="74"/>
      <c r="T8" s="74"/>
    </row>
    <row r="9" spans="1:20" ht="33.75" customHeight="1">
      <c r="A9" s="75"/>
      <c r="B9" s="80">
        <v>3</v>
      </c>
      <c r="C9" s="81" t="s">
        <v>20</v>
      </c>
      <c r="D9" s="82">
        <v>1</v>
      </c>
      <c r="E9" s="54" t="s">
        <v>17</v>
      </c>
      <c r="F9" s="83" t="s">
        <v>27</v>
      </c>
      <c r="G9" s="43" t="s">
        <v>48</v>
      </c>
      <c r="H9" s="120"/>
      <c r="I9" s="120"/>
      <c r="J9" s="120"/>
      <c r="K9" s="7">
        <f t="shared" si="0"/>
        <v>1900</v>
      </c>
      <c r="L9" s="7">
        <f t="shared" si="1"/>
        <v>2000</v>
      </c>
      <c r="M9" s="8">
        <v>1900</v>
      </c>
      <c r="N9" s="8">
        <v>2000</v>
      </c>
      <c r="O9" s="9">
        <v>1365</v>
      </c>
      <c r="P9" s="10">
        <f t="shared" si="2"/>
        <v>1365</v>
      </c>
      <c r="Q9" s="33" t="str">
        <f t="shared" si="3"/>
        <v>VYHOVUJE</v>
      </c>
      <c r="S9" s="74"/>
      <c r="T9" s="74"/>
    </row>
    <row r="10" spans="1:20" ht="48.75" customHeight="1" thickBot="1">
      <c r="A10" s="75"/>
      <c r="B10" s="84">
        <v>4</v>
      </c>
      <c r="C10" s="85" t="s">
        <v>20</v>
      </c>
      <c r="D10" s="86">
        <v>1</v>
      </c>
      <c r="E10" s="55" t="s">
        <v>17</v>
      </c>
      <c r="F10" s="87" t="s">
        <v>28</v>
      </c>
      <c r="G10" s="44" t="s">
        <v>49</v>
      </c>
      <c r="H10" s="121"/>
      <c r="I10" s="121"/>
      <c r="J10" s="121"/>
      <c r="K10" s="11">
        <f t="shared" si="0"/>
        <v>1900</v>
      </c>
      <c r="L10" s="11">
        <f t="shared" si="1"/>
        <v>2000</v>
      </c>
      <c r="M10" s="12">
        <v>1900</v>
      </c>
      <c r="N10" s="12">
        <v>2000</v>
      </c>
      <c r="O10" s="13">
        <v>1363</v>
      </c>
      <c r="P10" s="14">
        <f t="shared" si="2"/>
        <v>1363</v>
      </c>
      <c r="Q10" s="34" t="str">
        <f t="shared" si="3"/>
        <v>VYHOVUJE</v>
      </c>
      <c r="S10" s="74"/>
      <c r="T10" s="74"/>
    </row>
    <row r="11" spans="1:20" ht="50.25" customHeight="1" thickTop="1">
      <c r="A11" s="67"/>
      <c r="B11" s="76">
        <v>5</v>
      </c>
      <c r="C11" s="88" t="s">
        <v>31</v>
      </c>
      <c r="D11" s="78">
        <v>3</v>
      </c>
      <c r="E11" s="53" t="s">
        <v>17</v>
      </c>
      <c r="F11" s="79" t="s">
        <v>33</v>
      </c>
      <c r="G11" s="42" t="s">
        <v>50</v>
      </c>
      <c r="H11" s="119" t="s">
        <v>25</v>
      </c>
      <c r="I11" s="119" t="s">
        <v>23</v>
      </c>
      <c r="J11" s="119" t="s">
        <v>24</v>
      </c>
      <c r="K11" s="46">
        <f t="shared" si="0"/>
        <v>5100</v>
      </c>
      <c r="L11" s="46">
        <f t="shared" si="1"/>
        <v>5400</v>
      </c>
      <c r="M11" s="47">
        <v>1700</v>
      </c>
      <c r="N11" s="47">
        <v>1800</v>
      </c>
      <c r="O11" s="48">
        <v>1294</v>
      </c>
      <c r="P11" s="49">
        <f t="shared" si="2"/>
        <v>3882</v>
      </c>
      <c r="Q11" s="50" t="str">
        <f t="shared" si="3"/>
        <v>VYHOVUJE</v>
      </c>
      <c r="S11" s="74"/>
      <c r="T11" s="74"/>
    </row>
    <row r="12" spans="1:20" ht="54" customHeight="1">
      <c r="A12" s="75"/>
      <c r="B12" s="80">
        <v>6</v>
      </c>
      <c r="C12" s="89" t="s">
        <v>35</v>
      </c>
      <c r="D12" s="82">
        <v>2</v>
      </c>
      <c r="E12" s="54" t="s">
        <v>17</v>
      </c>
      <c r="F12" s="83" t="s">
        <v>32</v>
      </c>
      <c r="G12" s="43" t="s">
        <v>51</v>
      </c>
      <c r="H12" s="120"/>
      <c r="I12" s="120"/>
      <c r="J12" s="120"/>
      <c r="K12" s="7">
        <f t="shared" si="0"/>
        <v>3400</v>
      </c>
      <c r="L12" s="7">
        <f t="shared" si="1"/>
        <v>3600</v>
      </c>
      <c r="M12" s="8">
        <v>1700</v>
      </c>
      <c r="N12" s="8">
        <v>1800</v>
      </c>
      <c r="O12" s="9">
        <v>1350</v>
      </c>
      <c r="P12" s="10">
        <f t="shared" si="2"/>
        <v>2700</v>
      </c>
      <c r="Q12" s="33" t="str">
        <f t="shared" si="3"/>
        <v>VYHOVUJE</v>
      </c>
      <c r="S12" s="74"/>
      <c r="T12" s="74"/>
    </row>
    <row r="13" spans="1:20" ht="50.25" customHeight="1">
      <c r="A13" s="75"/>
      <c r="B13" s="80">
        <v>7</v>
      </c>
      <c r="C13" s="89" t="s">
        <v>36</v>
      </c>
      <c r="D13" s="82">
        <v>2</v>
      </c>
      <c r="E13" s="54" t="s">
        <v>17</v>
      </c>
      <c r="F13" s="83" t="s">
        <v>32</v>
      </c>
      <c r="G13" s="43" t="s">
        <v>52</v>
      </c>
      <c r="H13" s="120"/>
      <c r="I13" s="120"/>
      <c r="J13" s="120"/>
      <c r="K13" s="7">
        <f t="shared" si="0"/>
        <v>3400</v>
      </c>
      <c r="L13" s="7">
        <f t="shared" si="1"/>
        <v>3600</v>
      </c>
      <c r="M13" s="8">
        <v>1700</v>
      </c>
      <c r="N13" s="8">
        <v>1800</v>
      </c>
      <c r="O13" s="9">
        <v>1350</v>
      </c>
      <c r="P13" s="10">
        <f t="shared" si="2"/>
        <v>2700</v>
      </c>
      <c r="Q13" s="33" t="str">
        <f t="shared" si="3"/>
        <v>VYHOVUJE</v>
      </c>
      <c r="S13" s="74"/>
      <c r="T13" s="74"/>
    </row>
    <row r="14" spans="1:20" ht="45.75" customHeight="1" thickBot="1">
      <c r="A14" s="75"/>
      <c r="B14" s="84">
        <v>8</v>
      </c>
      <c r="C14" s="90" t="s">
        <v>37</v>
      </c>
      <c r="D14" s="86">
        <v>2</v>
      </c>
      <c r="E14" s="55" t="s">
        <v>17</v>
      </c>
      <c r="F14" s="87" t="s">
        <v>32</v>
      </c>
      <c r="G14" s="44" t="s">
        <v>53</v>
      </c>
      <c r="H14" s="121"/>
      <c r="I14" s="121"/>
      <c r="J14" s="121"/>
      <c r="K14" s="11">
        <f t="shared" si="0"/>
        <v>3400</v>
      </c>
      <c r="L14" s="11">
        <f t="shared" si="1"/>
        <v>3600</v>
      </c>
      <c r="M14" s="12">
        <v>1700</v>
      </c>
      <c r="N14" s="12">
        <v>1800</v>
      </c>
      <c r="O14" s="13">
        <v>1350</v>
      </c>
      <c r="P14" s="14">
        <f t="shared" si="2"/>
        <v>2700</v>
      </c>
      <c r="Q14" s="34" t="str">
        <f t="shared" si="3"/>
        <v>VYHOVUJE</v>
      </c>
      <c r="S14" s="74"/>
      <c r="T14" s="74"/>
    </row>
    <row r="15" spans="1:20" ht="13.5" customHeight="1" thickBot="1" thickTop="1">
      <c r="A15" s="91"/>
      <c r="B15" s="91"/>
      <c r="C15" s="92"/>
      <c r="D15" s="91"/>
      <c r="E15" s="92"/>
      <c r="F15" s="92"/>
      <c r="G15" s="92"/>
      <c r="H15" s="92"/>
      <c r="I15" s="92"/>
      <c r="J15" s="92"/>
      <c r="K15" s="91"/>
      <c r="L15" s="91"/>
      <c r="M15" s="91"/>
      <c r="N15" s="91"/>
      <c r="O15" s="91"/>
      <c r="P15" s="91"/>
      <c r="Q15" s="91"/>
      <c r="R15" s="91"/>
      <c r="S15" s="74"/>
      <c r="T15" s="74"/>
    </row>
    <row r="16" spans="1:20" ht="60.75" customHeight="1" thickBot="1" thickTop="1">
      <c r="A16" s="93"/>
      <c r="B16" s="118" t="s">
        <v>5</v>
      </c>
      <c r="C16" s="118"/>
      <c r="D16" s="118"/>
      <c r="E16" s="118"/>
      <c r="F16" s="118"/>
      <c r="G16" s="29"/>
      <c r="H16" s="29"/>
      <c r="I16" s="94"/>
      <c r="J16" s="94"/>
      <c r="K16" s="95"/>
      <c r="L16" s="1"/>
      <c r="M16" s="32" t="s">
        <v>6</v>
      </c>
      <c r="N16" s="26" t="s">
        <v>7</v>
      </c>
      <c r="O16" s="108" t="s">
        <v>8</v>
      </c>
      <c r="P16" s="109"/>
      <c r="Q16" s="110"/>
      <c r="S16" s="74"/>
      <c r="T16" s="74"/>
    </row>
    <row r="17" spans="1:17" ht="33" customHeight="1" thickBot="1" thickTop="1">
      <c r="A17" s="93"/>
      <c r="B17" s="111" t="s">
        <v>4</v>
      </c>
      <c r="C17" s="111"/>
      <c r="D17" s="111"/>
      <c r="E17" s="111"/>
      <c r="F17" s="111"/>
      <c r="G17" s="29"/>
      <c r="H17" s="96"/>
      <c r="I17" s="30"/>
      <c r="J17" s="30"/>
      <c r="K17" s="2"/>
      <c r="L17" s="3"/>
      <c r="M17" s="4">
        <f>SUM(K7:K14)</f>
        <v>24150</v>
      </c>
      <c r="N17" s="52">
        <f>SUM(L7:L14)</f>
        <v>25700</v>
      </c>
      <c r="O17" s="112">
        <f>SUM(P7:P14)</f>
        <v>18600</v>
      </c>
      <c r="P17" s="113"/>
      <c r="Q17" s="114"/>
    </row>
    <row r="18" spans="1:18" ht="39.75" customHeight="1" thickTop="1">
      <c r="A18" s="93"/>
      <c r="G18" s="98"/>
      <c r="I18" s="31"/>
      <c r="J18" s="31"/>
      <c r="K18" s="5"/>
      <c r="L18" s="99"/>
      <c r="M18" s="99"/>
      <c r="N18" s="99"/>
      <c r="O18" s="100"/>
      <c r="P18" s="100"/>
      <c r="Q18" s="100"/>
      <c r="R18" s="100"/>
    </row>
    <row r="19" spans="1:18" ht="19.9" customHeight="1">
      <c r="A19" s="93"/>
      <c r="G19" s="17"/>
      <c r="I19" s="31"/>
      <c r="J19" s="31"/>
      <c r="K19" s="5"/>
      <c r="L19" s="99"/>
      <c r="M19" s="99"/>
      <c r="N19" s="6"/>
      <c r="O19" s="6"/>
      <c r="P19" s="6"/>
      <c r="Q19" s="100"/>
      <c r="R19" s="100"/>
    </row>
    <row r="20" spans="1:18" ht="71.25" customHeight="1">
      <c r="A20" s="93"/>
      <c r="I20" s="31"/>
      <c r="J20" s="31"/>
      <c r="K20" s="5"/>
      <c r="L20" s="99"/>
      <c r="M20" s="99"/>
      <c r="N20" s="6"/>
      <c r="O20" s="6"/>
      <c r="P20" s="6"/>
      <c r="Q20" s="100"/>
      <c r="R20" s="100"/>
    </row>
    <row r="21" spans="1:18" ht="36" customHeight="1">
      <c r="A21" s="93"/>
      <c r="I21" s="102"/>
      <c r="J21" s="102"/>
      <c r="K21" s="103"/>
      <c r="L21" s="103"/>
      <c r="M21" s="103"/>
      <c r="N21" s="99"/>
      <c r="O21" s="100"/>
      <c r="P21" s="100"/>
      <c r="Q21" s="100"/>
      <c r="R21" s="100"/>
    </row>
    <row r="22" spans="1:18" ht="14.25" customHeight="1">
      <c r="A22" s="93"/>
      <c r="B22" s="100"/>
      <c r="C22" s="104"/>
      <c r="D22" s="105"/>
      <c r="E22" s="106"/>
      <c r="F22" s="104"/>
      <c r="H22" s="104"/>
      <c r="I22" s="107"/>
      <c r="J22" s="107"/>
      <c r="K22" s="99"/>
      <c r="L22" s="99"/>
      <c r="M22" s="99"/>
      <c r="N22" s="99"/>
      <c r="O22" s="100"/>
      <c r="P22" s="100"/>
      <c r="Q22" s="100"/>
      <c r="R22" s="100"/>
    </row>
    <row r="23" spans="1:18" ht="14.25" customHeight="1">
      <c r="A23" s="93"/>
      <c r="B23" s="100"/>
      <c r="C23" s="104"/>
      <c r="D23" s="105"/>
      <c r="E23" s="106"/>
      <c r="F23" s="104"/>
      <c r="H23" s="104"/>
      <c r="I23" s="107"/>
      <c r="J23" s="107"/>
      <c r="K23" s="99"/>
      <c r="L23" s="99"/>
      <c r="M23" s="99"/>
      <c r="N23" s="99"/>
      <c r="O23" s="100"/>
      <c r="P23" s="100"/>
      <c r="Q23" s="100"/>
      <c r="R23" s="100"/>
    </row>
    <row r="24" spans="1:18" ht="14.25" customHeight="1">
      <c r="A24" s="93"/>
      <c r="B24" s="100"/>
      <c r="C24" s="104"/>
      <c r="D24" s="105"/>
      <c r="E24" s="106"/>
      <c r="F24" s="104"/>
      <c r="G24" s="99"/>
      <c r="H24" s="104"/>
      <c r="I24" s="107"/>
      <c r="J24" s="107"/>
      <c r="K24" s="99"/>
      <c r="L24" s="99"/>
      <c r="M24" s="99"/>
      <c r="N24" s="99"/>
      <c r="O24" s="100"/>
      <c r="P24" s="100"/>
      <c r="Q24" s="100"/>
      <c r="R24" s="100"/>
    </row>
    <row r="25" spans="1:18" ht="14.25" customHeight="1">
      <c r="A25" s="93"/>
      <c r="B25" s="100"/>
      <c r="C25" s="104"/>
      <c r="D25" s="105"/>
      <c r="E25" s="106"/>
      <c r="F25" s="104"/>
      <c r="G25" s="99"/>
      <c r="H25" s="104"/>
      <c r="I25" s="107"/>
      <c r="J25" s="107"/>
      <c r="K25" s="99"/>
      <c r="L25" s="99"/>
      <c r="M25" s="99"/>
      <c r="N25" s="99"/>
      <c r="O25" s="100"/>
      <c r="P25" s="100"/>
      <c r="Q25" s="100"/>
      <c r="R25" s="100"/>
    </row>
    <row r="26" spans="3:13" ht="15">
      <c r="C26" s="18"/>
      <c r="D26" s="73"/>
      <c r="E26" s="18"/>
      <c r="F26" s="18"/>
      <c r="G26" s="99"/>
      <c r="H26" s="18"/>
      <c r="J26" s="18"/>
      <c r="K26" s="73"/>
      <c r="L26" s="73"/>
      <c r="M26" s="73"/>
    </row>
    <row r="27" spans="3:13" ht="15">
      <c r="C27" s="18"/>
      <c r="D27" s="73"/>
      <c r="E27" s="18"/>
      <c r="F27" s="18"/>
      <c r="G27" s="99"/>
      <c r="H27" s="18"/>
      <c r="J27" s="18"/>
      <c r="K27" s="73"/>
      <c r="L27" s="73"/>
      <c r="M27" s="73"/>
    </row>
    <row r="28" spans="3:13" ht="15">
      <c r="C28" s="18"/>
      <c r="D28" s="73"/>
      <c r="E28" s="18"/>
      <c r="F28" s="18"/>
      <c r="G28" s="73"/>
      <c r="H28" s="18"/>
      <c r="J28" s="18"/>
      <c r="K28" s="73"/>
      <c r="L28" s="73"/>
      <c r="M28" s="73"/>
    </row>
    <row r="29" ht="15">
      <c r="G29" s="73"/>
    </row>
    <row r="30" ht="15">
      <c r="G30" s="73"/>
    </row>
  </sheetData>
  <mergeCells count="12">
    <mergeCell ref="O16:Q16"/>
    <mergeCell ref="B17:F17"/>
    <mergeCell ref="O17:Q17"/>
    <mergeCell ref="O2:Q2"/>
    <mergeCell ref="B1:C1"/>
    <mergeCell ref="B16:F16"/>
    <mergeCell ref="I8:I10"/>
    <mergeCell ref="I11:I14"/>
    <mergeCell ref="J8:J10"/>
    <mergeCell ref="J11:J14"/>
    <mergeCell ref="H8:H10"/>
    <mergeCell ref="H11:H14"/>
  </mergeCells>
  <conditionalFormatting sqref="B7:B14">
    <cfRule type="containsBlanks" priority="38" dxfId="2">
      <formula>LEN(TRIM(B7))=0</formula>
    </cfRule>
  </conditionalFormatting>
  <conditionalFormatting sqref="B7:B14">
    <cfRule type="cellIs" priority="33" dxfId="13" operator="greaterThanOrEqual">
      <formula>1</formula>
    </cfRule>
  </conditionalFormatting>
  <conditionalFormatting sqref="O8:O9 O11:O12 O14">
    <cfRule type="notContainsBlanks" priority="31" dxfId="8">
      <formula>LEN(TRIM(O8))&gt;0</formula>
    </cfRule>
    <cfRule type="containsBlanks" priority="32" dxfId="7">
      <formula>LEN(TRIM(O8))=0</formula>
    </cfRule>
  </conditionalFormatting>
  <conditionalFormatting sqref="Q7:Q14">
    <cfRule type="cellIs" priority="29" dxfId="10" operator="equal">
      <formula>"NEVYHOVUJE"</formula>
    </cfRule>
    <cfRule type="cellIs" priority="30" dxfId="9" operator="equal">
      <formula>"VYHOVUJE"</formula>
    </cfRule>
  </conditionalFormatting>
  <conditionalFormatting sqref="O7 O10 O13">
    <cfRule type="notContainsBlanks" priority="27" dxfId="8">
      <formula>LEN(TRIM(O7))&gt;0</formula>
    </cfRule>
    <cfRule type="containsBlanks" priority="28" dxfId="7">
      <formula>LEN(TRIM(O7))=0</formula>
    </cfRule>
  </conditionalFormatting>
  <conditionalFormatting sqref="B4">
    <cfRule type="containsBlanks" priority="19" dxfId="1">
      <formula>LEN(TRIM(B4))=0</formula>
    </cfRule>
    <cfRule type="notContainsBlanks" priority="20" dxfId="0">
      <formula>LEN(TRIM(B4))&gt;0</formula>
    </cfRule>
  </conditionalFormatting>
  <conditionalFormatting sqref="D7">
    <cfRule type="containsBlanks" priority="5" dxfId="2">
      <formula>LEN(TRIM(D7))=0</formula>
    </cfRule>
  </conditionalFormatting>
  <conditionalFormatting sqref="D8:D10">
    <cfRule type="containsBlanks" priority="4" dxfId="2">
      <formula>LEN(TRIM(D8))=0</formula>
    </cfRule>
  </conditionalFormatting>
  <conditionalFormatting sqref="D11:D14">
    <cfRule type="containsBlanks" priority="3" dxfId="2">
      <formula>LEN(TRIM(D11))=0</formula>
    </cfRule>
  </conditionalFormatting>
  <conditionalFormatting sqref="G7:G14">
    <cfRule type="containsBlanks" priority="1" dxfId="1">
      <formula>LEN(TRIM(G7))=0</formula>
    </cfRule>
    <cfRule type="notContainsBlanks" priority="2" dxfId="0">
      <formula>LEN(TRIM(G7))&gt;0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T1cI/HLZOojSpnLNUx1nqttYRIU=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L6kyj81B3OPqolsooyjUOXoMVSA=</DigestValue>
    </Reference>
  </SignedInfo>
  <SignatureValue>is7lhh0xPt3bU6T2/+Y8z+Hn2cSBTVpw3rnYormZFbanUlqgYTCOhrL4d6uCZjOpDTGw1Ar285RB
zyzhK9hYTkGApBfTV6rGGQOaPIhU9g/NJTbDoVKyPWDNcuatulPSL/Ln+1DOdH94WfxELuLJQVDi
XkOYrUMi0mk6c2z9a/zRqkiqgAe3HHKNTGhvIT7Nndmy2Z0vmajEVb3/EO21HiUcHYWLAoyOua2J
UP7FwVXx1wZIFqYX1fRScUmvtTfL8/+8ynVG8QEo82VqK7j8B9HodOwbun8DTT9CdrPTq3vPy1rB
lVIUCdZxIFP0qq59v8oNOEImnxWzuFg5PewXwQ==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w0lRyZTtECfK0t27uhI8iSCT5zc=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WauCc/maIlK5RCXfCT88Eb9fX2Q=</DigestValue>
      </Reference>
      <Reference URI="/xl/styles.xml?ContentType=application/vnd.openxmlformats-officedocument.spreadsheetml.styles+xml">
        <DigestMethod Algorithm="http://www.w3.org/2000/09/xmldsig#sha1"/>
        <DigestValue>W3Cl5ddiSZyhd7fNXI/EGtboSJE=</DigestValue>
      </Reference>
      <Reference URI="/xl/worksheets/sheet1.xml?ContentType=application/vnd.openxmlformats-officedocument.spreadsheetml.worksheet+xml">
        <DigestMethod Algorithm="http://www.w3.org/2000/09/xmldsig#sha1"/>
        <DigestValue>PF7tn6xyPCU5ck2AkWc/C/j+Pkk=</DigestValue>
      </Reference>
      <Reference URI="/xl/sharedStrings.xml?ContentType=application/vnd.openxmlformats-officedocument.spreadsheetml.sharedStrings+xml">
        <DigestMethod Algorithm="http://www.w3.org/2000/09/xmldsig#sha1"/>
        <DigestValue>xWnyvT+CBNUA01Is1LhP/rGtIuA=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/aLLRmOajRl8jLBqrTGE0YqR/4Q=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2016-06-21T06:50:51Z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2016-06-21T06:50:51Z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w8NaS6UM1tkYjZjcDJReroX8efg=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8hFMwxKW2ZBH73uuNaXJHnw7fH0=</DigestValue>
    </Reference>
  </SignedInfo>
  <SignatureValue>cz+oat47i3iHi7LrHxAKu1DiNcQv0qx8fxMfPbmIYUIFnOcMRVus4xLvYCyAZvB70Y1okBp1jfLo
CLwHOspE5VKqz62dl0EgQdEWLmJ1jTCMfU6YkeJ6+DXDv3lszgLdLLSDp+7AG0hIhd5/q3bgtWj3
satyHQPEBnOmPhN8e2NW5+AVIJ9vCWrIaHl7O/oFD6igVdS5VtDtuAO7qywi0zt6v9p1V9r+eYvz
6DNjLXI5GuFvSYRyR+gLnYcBZO805sWMnC+CZqG1mI1QJ3QiT0xLe2N+38ykcEKC1kBUrc52Wfix
07ir66OlrGBpvjX2FisxtLvy1fKpw9Dc4IToFQ==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w0lRyZTtECfK0t27uhI8iSCT5zc=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WauCc/maIlK5RCXfCT88Eb9fX2Q=</DigestValue>
      </Reference>
      <Reference URI="/xl/styles.xml?ContentType=application/vnd.openxmlformats-officedocument.spreadsheetml.styles+xml">
        <DigestMethod Algorithm="http://www.w3.org/2000/09/xmldsig#sha1"/>
        <DigestValue>W3Cl5ddiSZyhd7fNXI/EGtboSJE=</DigestValue>
      </Reference>
      <Reference URI="/xl/worksheets/sheet1.xml?ContentType=application/vnd.openxmlformats-officedocument.spreadsheetml.worksheet+xml">
        <DigestMethod Algorithm="http://www.w3.org/2000/09/xmldsig#sha1"/>
        <DigestValue>PF7tn6xyPCU5ck2AkWc/C/j+Pkk=</DigestValue>
      </Reference>
      <Reference URI="/xl/sharedStrings.xml?ContentType=application/vnd.openxmlformats-officedocument.spreadsheetml.sharedStrings+xml">
        <DigestMethod Algorithm="http://www.w3.org/2000/09/xmldsig#sha1"/>
        <DigestValue>xWnyvT+CBNUA01Is1LhP/rGtIuA=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/aLLRmOajRl8jLBqrTGE0YqR/4Q=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2016-06-30T10:31:26Z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2016-06-30T10:31:26Z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2016-06-20T11:04:55Z</dcterms:modified>
  <cp:category/>
  <cp:version/>
  <cp:contentType/>
  <cp:contentStatus/>
</cp:coreProperties>
</file>