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bookViews>
    <workbookView xWindow="0" yWindow="0" windowWidth="28800" windowHeight="12435" tabRatio="939" activeTab="0"/>
  </bookViews>
  <sheets>
    <sheet name="Tonery" sheetId="22" r:id="rId1"/>
  </sheets>
  <definedNames>
    <definedName name="_xlnm.Print_Area" localSheetId="0">'Tonery'!$A$1:$Q$19</definedName>
  </definedNames>
  <calcPr calcId="152511"/>
</workbook>
</file>

<file path=xl/sharedStrings.xml><?xml version="1.0" encoding="utf-8"?>
<sst xmlns="http://schemas.openxmlformats.org/spreadsheetml/2006/main" count="73" uniqueCount="58">
  <si>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</si>
  <si>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</si>
  <si>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</si>
  <si>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</si>
  <si>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</si>
  <si>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</si>
  <si>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</si>
  <si>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</si>
  <si>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</si>
  <si>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</si>
  <si>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</si>
  <si>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</si>
  <si>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</si>
  <si>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</si>
  <si>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</si>
  <si>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</si>
  <si>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</si>
  <si>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</si>
  <si>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Nádoba na odpadní toner pro Lexmark XS950de</t>
  </si>
  <si>
    <t>ks</t>
  </si>
  <si>
    <t>UL308, Univerzitní 22, Plzeň</t>
  </si>
  <si>
    <t>Vaněk, 37763 8714, Škach podílník, 377 638 723</t>
  </si>
  <si>
    <t>Palečková,                 tel.: 37763 1096</t>
  </si>
  <si>
    <t>rektorát, Univerzitní 8, UR 313,Plzeň</t>
  </si>
  <si>
    <t xml:space="preserve">Originální nádoba na odpadní toner pro tiskárnu Lexmark XS950de. </t>
  </si>
  <si>
    <t>Tonery - 014 - 2016</t>
  </si>
  <si>
    <t>Priloha_c._1_Kupni_smlouvy_technicka_specifikace_T-014-2016</t>
  </si>
  <si>
    <t>samostatná faktura</t>
  </si>
  <si>
    <t>Toner do tiskárny OKI MC 332, black</t>
  </si>
  <si>
    <t>Toner do tiskárny OKI MC 332, azurová - cyan</t>
  </si>
  <si>
    <t>Toner do tiskárny OKI MC 332, žlutá - yellow</t>
  </si>
  <si>
    <t>Toner do tiskárny OKI MC 332, purpurová - magenta</t>
  </si>
  <si>
    <t xml:space="preserve">Toner pro  Triumph Adler  3505ci - černý </t>
  </si>
  <si>
    <t>Barevný toner pro  Triumph Adler 3505ci - cyan</t>
  </si>
  <si>
    <t>Barevný toner pro  Triumph Adler 3505ci - magenta</t>
  </si>
  <si>
    <t>Barevný toner pro  Triumph Adler 3505ci - yellow</t>
  </si>
  <si>
    <t>Nádoba na odpadní toner pro tiskárnu  Triumph Adler 3505ci</t>
  </si>
  <si>
    <t xml:space="preserve">Originální nádoba na odpadní toner. </t>
  </si>
  <si>
    <t xml:space="preserve">Originální  toner. Minimální výtěžnost při 5% pokrytí 25000 stran. </t>
  </si>
  <si>
    <t xml:space="preserve">Originální barevný  toner. Minimální výtěžnost při 5% pokrytí 15000 stran. </t>
  </si>
  <si>
    <t xml:space="preserve">Originální barevný toner. Minimální výtěžnost při 5% pokrytí 15000 stran. </t>
  </si>
  <si>
    <t xml:space="preserve">Název </t>
  </si>
  <si>
    <t xml:space="preserve">Měrná jednotka [MJ] </t>
  </si>
  <si>
    <t xml:space="preserve">Popis </t>
  </si>
  <si>
    <t xml:space="preserve">Originální, nebo kompatibilní toner splňující certifikát STMC. Minimální výtěžnost při 5% pokrytí 2200 stran. </t>
  </si>
  <si>
    <t xml:space="preserve">Originální, nebo kompatibilní toner splňující certifikát STMC. Minimální výtěžnost při 5% pokrytí 1500 stran. </t>
  </si>
  <si>
    <t xml:space="preserve">Fakturace </t>
  </si>
  <si>
    <t xml:space="preserve">Kontaktní osoba 
k převzetí zboží </t>
  </si>
  <si>
    <t xml:space="preserve">Místo dodání 
</t>
  </si>
  <si>
    <t>Originální nádoba na odpadní toner pro tiskárnu Lexmark XS950de</t>
  </si>
  <si>
    <t>Originální  toner pro  Triumph Adler  3505ci - černý , výtěžnost při 5% pokrytí 25000 stran</t>
  </si>
  <si>
    <t>Originální barevný  toner pro  Triumph Adler 3505ci - cyan, výtěžnost při 5% pokrytí 15000 stran</t>
  </si>
  <si>
    <t>Originální barevný  toner pro  Triumph Adler 3505ci - magenta, výtěžnost při 5% pokrytí 15000 stran</t>
  </si>
  <si>
    <t>Originální barevný  toner pro  Triumph Adler 3505ci - yellow, výtěžnost při 5% pokrytí 15000 stran</t>
  </si>
  <si>
    <t>Stygian kompatibilní toner OKI 44973536/ černý/ 2200s.</t>
  </si>
  <si>
    <t>Stygian kompatibilní toner OKI 44973535/ modrý/ 1500s.</t>
  </si>
  <si>
    <t>Stygian kompatibilní toner OKI 44973533/ žlutý/ 1500s.</t>
  </si>
  <si>
    <t>Stygian kompatibilní toner OKI 44973534/ červený/ 1500s.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</si>
</sst>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@"/>
    <numFmt numFmtId="179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6" fillId="2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6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0" fillId="3" borderId="7" xfId="0" applyNumberFormat="1" applyFill="1" applyBorder="1" applyAlignment="1" applyProtection="1">
      <alignment horizontal="right" vertical="center" indent="1"/>
      <protection/>
    </xf>
    <xf numFmtId="164" fontId="0" fillId="3" borderId="8" xfId="0" applyNumberFormat="1" applyFill="1" applyBorder="1" applyAlignment="1" applyProtection="1">
      <alignment horizontal="right" vertical="center" inden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6" fillId="2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vertical="center" wrapText="1"/>
      <protection/>
    </xf>
    <xf numFmtId="3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Protection="1"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vertical="center" wrapText="1"/>
      <protection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horizontal="left" vertical="center" wrapText="1"/>
      <protection/>
    </xf>
    <xf numFmtId="3" fontId="0" fillId="4" borderId="14" xfId="0" applyNumberFormat="1" applyFill="1" applyBorder="1" applyAlignment="1" applyProtection="1">
      <alignment horizontal="center" vertical="center" wrapText="1"/>
      <protection/>
    </xf>
    <xf numFmtId="3" fontId="0" fillId="4" borderId="15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3" borderId="7" xfId="0" applyNumberFormat="1" applyFill="1" applyBorder="1" applyAlignment="1" applyProtection="1">
      <alignment horizontal="center" vertical="center" wrapText="1"/>
      <protection/>
    </xf>
    <xf numFmtId="0" fontId="0" fillId="3" borderId="17" xfId="0" applyNumberFormat="1" applyFill="1" applyBorder="1" applyAlignment="1" applyProtection="1">
      <alignment horizontal="center" vertical="center" wrapText="1"/>
      <protection/>
    </xf>
    <xf numFmtId="0" fontId="0" fillId="3" borderId="18" xfId="0" applyNumberForma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Border="1" applyAlignment="1" applyProtection="1">
      <alignment vertical="center" wrapText="1"/>
      <protection/>
    </xf>
    <xf numFmtId="0" fontId="0" fillId="0" borderId="16" xfId="0" applyNumberFormat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8"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5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24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5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58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58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58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58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58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58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58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58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58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22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22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19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20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20850" y="11830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15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153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153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153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153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153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153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153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153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153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153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2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2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2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2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2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2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2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2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zoomScaleSheetLayoutView="55" workbookViewId="0" topLeftCell="A10">
      <selection activeCell="H13" sqref="H13:H16"/>
    </sheetView>
  </sheetViews>
  <sheetFormatPr defaultColWidth="8.8515625" defaultRowHeight="15"/>
  <cols>
    <col min="1" max="1" width="1.421875" style="61" customWidth="1"/>
    <col min="2" max="2" width="5.7109375" style="61" customWidth="1"/>
    <col min="3" max="3" width="43.421875" style="24" customWidth="1"/>
    <col min="4" max="4" width="9.7109375" style="81" customWidth="1"/>
    <col min="5" max="5" width="9.00390625" style="28" customWidth="1"/>
    <col min="6" max="6" width="40.7109375" style="24" customWidth="1"/>
    <col min="7" max="7" width="33.7109375" style="82" customWidth="1"/>
    <col min="8" max="8" width="20.8515625" style="24" customWidth="1"/>
    <col min="9" max="9" width="18.57421875" style="25" customWidth="1"/>
    <col min="10" max="10" width="19.421875" style="24" customWidth="1"/>
    <col min="11" max="12" width="22.140625" style="82" hidden="1" customWidth="1"/>
    <col min="13" max="13" width="19.8515625" style="82" hidden="1" customWidth="1"/>
    <col min="14" max="14" width="20.8515625" style="61" customWidth="1"/>
    <col min="15" max="15" width="16.8515625" style="61" customWidth="1"/>
    <col min="16" max="16" width="21.00390625" style="61" customWidth="1"/>
    <col min="17" max="17" width="19.421875" style="61" customWidth="1"/>
    <col min="18" max="16384" width="8.8515625" style="61" customWidth="1"/>
  </cols>
  <sheetData>
    <row r="1" spans="2:13" s="25" customFormat="1" ht="24.6" customHeight="1">
      <c r="B1" s="96" t="s">
        <v>25</v>
      </c>
      <c r="C1" s="97"/>
      <c r="D1" s="28"/>
      <c r="E1" s="28"/>
      <c r="F1" s="24"/>
      <c r="G1" s="48"/>
      <c r="H1" s="48"/>
      <c r="I1" s="48"/>
      <c r="J1" s="24"/>
      <c r="K1" s="24"/>
      <c r="L1" s="24"/>
      <c r="M1" s="24"/>
    </row>
    <row r="2" spans="3:17" s="25" customFormat="1" ht="18.75" customHeight="1">
      <c r="C2" s="24"/>
      <c r="D2" s="22"/>
      <c r="E2" s="23"/>
      <c r="F2" s="24"/>
      <c r="G2" s="48"/>
      <c r="H2" s="48"/>
      <c r="I2" s="48"/>
      <c r="J2" s="24"/>
      <c r="K2" s="24"/>
      <c r="L2" s="24"/>
      <c r="M2" s="24"/>
      <c r="O2" s="95" t="s">
        <v>26</v>
      </c>
      <c r="P2" s="95"/>
      <c r="Q2" s="95"/>
    </row>
    <row r="3" spans="2:16" s="25" customFormat="1" ht="30" customHeight="1">
      <c r="B3" s="49"/>
      <c r="C3" s="50" t="s">
        <v>16</v>
      </c>
      <c r="D3" s="51"/>
      <c r="E3" s="51"/>
      <c r="F3" s="51"/>
      <c r="G3" s="48"/>
      <c r="H3" s="48"/>
      <c r="I3" s="48"/>
      <c r="J3" s="48"/>
      <c r="K3" s="52"/>
      <c r="L3" s="52"/>
      <c r="M3" s="52"/>
      <c r="N3" s="52"/>
      <c r="O3" s="48"/>
      <c r="P3" s="48"/>
    </row>
    <row r="4" spans="2:16" s="25" customFormat="1" ht="22.5" customHeight="1" thickBot="1">
      <c r="B4" s="53"/>
      <c r="C4" s="54" t="s">
        <v>4</v>
      </c>
      <c r="D4" s="51"/>
      <c r="E4" s="51"/>
      <c r="F4" s="51"/>
      <c r="G4" s="48"/>
      <c r="H4" s="48"/>
      <c r="I4" s="48"/>
      <c r="J4" s="48"/>
      <c r="K4" s="24"/>
      <c r="L4" s="24"/>
      <c r="M4" s="24"/>
      <c r="N4" s="24"/>
      <c r="O4" s="48"/>
      <c r="P4" s="48"/>
    </row>
    <row r="5" spans="2:15" s="25" customFormat="1" ht="42.75" customHeight="1" thickBot="1">
      <c r="B5" s="26"/>
      <c r="C5" s="27"/>
      <c r="D5" s="28"/>
      <c r="E5" s="28"/>
      <c r="F5" s="24"/>
      <c r="G5" s="29" t="s">
        <v>3</v>
      </c>
      <c r="H5" s="24"/>
      <c r="J5" s="24"/>
      <c r="K5" s="30"/>
      <c r="L5" s="30"/>
      <c r="M5" s="31"/>
      <c r="O5" s="29" t="s">
        <v>3</v>
      </c>
    </row>
    <row r="6" spans="2:17" s="25" customFormat="1" ht="94.5" customHeight="1" thickBot="1" thickTop="1">
      <c r="B6" s="32" t="s">
        <v>1</v>
      </c>
      <c r="C6" s="33" t="s">
        <v>41</v>
      </c>
      <c r="D6" s="33" t="s">
        <v>0</v>
      </c>
      <c r="E6" s="33" t="s">
        <v>42</v>
      </c>
      <c r="F6" s="33" t="s">
        <v>43</v>
      </c>
      <c r="G6" s="34" t="s">
        <v>2</v>
      </c>
      <c r="H6" s="33" t="s">
        <v>46</v>
      </c>
      <c r="I6" s="35" t="s">
        <v>47</v>
      </c>
      <c r="J6" s="33" t="s">
        <v>48</v>
      </c>
      <c r="K6" s="36" t="s">
        <v>17</v>
      </c>
      <c r="L6" s="36" t="s">
        <v>10</v>
      </c>
      <c r="M6" s="33" t="s">
        <v>11</v>
      </c>
      <c r="N6" s="33" t="s">
        <v>12</v>
      </c>
      <c r="O6" s="47" t="s">
        <v>13</v>
      </c>
      <c r="P6" s="47" t="s">
        <v>14</v>
      </c>
      <c r="Q6" s="47" t="s">
        <v>15</v>
      </c>
    </row>
    <row r="7" spans="1:17" ht="46.15" customHeight="1" thickTop="1">
      <c r="A7" s="55"/>
      <c r="B7" s="56">
        <v>1</v>
      </c>
      <c r="C7" s="57" t="s">
        <v>18</v>
      </c>
      <c r="D7" s="58">
        <v>1</v>
      </c>
      <c r="E7" s="59" t="s">
        <v>19</v>
      </c>
      <c r="F7" s="60" t="s">
        <v>24</v>
      </c>
      <c r="G7" s="17" t="s">
        <v>49</v>
      </c>
      <c r="H7" s="99" t="s">
        <v>27</v>
      </c>
      <c r="I7" s="99" t="s">
        <v>21</v>
      </c>
      <c r="J7" s="99" t="s">
        <v>20</v>
      </c>
      <c r="K7" s="18">
        <f aca="true" t="shared" si="0" ref="K7:K16">D7*M7</f>
        <v>750</v>
      </c>
      <c r="L7" s="18">
        <f aca="true" t="shared" si="1" ref="L7:L16">D7*N7</f>
        <v>800</v>
      </c>
      <c r="M7" s="19">
        <v>750</v>
      </c>
      <c r="N7" s="19">
        <v>800</v>
      </c>
      <c r="O7" s="20">
        <v>620</v>
      </c>
      <c r="P7" s="21">
        <f aca="true" t="shared" si="2" ref="P7:P16">D7*O7</f>
        <v>620</v>
      </c>
      <c r="Q7" s="41" t="str">
        <f aca="true" t="shared" si="3" ref="Q7:Q16">IF(ISNUMBER(O7),IF(O7&gt;N7,"NEVYHOVUJE","VYHOVUJE")," ")</f>
        <v>VYHOVUJE</v>
      </c>
    </row>
    <row r="8" spans="2:17" ht="46.15" customHeight="1">
      <c r="B8" s="62">
        <v>2</v>
      </c>
      <c r="C8" s="63" t="s">
        <v>36</v>
      </c>
      <c r="D8" s="64">
        <v>6</v>
      </c>
      <c r="E8" s="65" t="s">
        <v>19</v>
      </c>
      <c r="F8" s="66" t="s">
        <v>37</v>
      </c>
      <c r="G8" s="7" t="s">
        <v>36</v>
      </c>
      <c r="H8" s="100"/>
      <c r="I8" s="100"/>
      <c r="J8" s="100"/>
      <c r="K8" s="8">
        <f t="shared" si="0"/>
        <v>1200</v>
      </c>
      <c r="L8" s="8">
        <f t="shared" si="1"/>
        <v>1320</v>
      </c>
      <c r="M8" s="9">
        <v>200</v>
      </c>
      <c r="N8" s="9">
        <v>220</v>
      </c>
      <c r="O8" s="10">
        <v>208</v>
      </c>
      <c r="P8" s="11">
        <f t="shared" si="2"/>
        <v>1248</v>
      </c>
      <c r="Q8" s="42" t="str">
        <f t="shared" si="3"/>
        <v>VYHOVUJE</v>
      </c>
    </row>
    <row r="9" spans="2:17" ht="46.15" customHeight="1">
      <c r="B9" s="56">
        <v>3</v>
      </c>
      <c r="C9" s="63" t="s">
        <v>32</v>
      </c>
      <c r="D9" s="64">
        <v>3</v>
      </c>
      <c r="E9" s="65" t="s">
        <v>19</v>
      </c>
      <c r="F9" s="66" t="s">
        <v>38</v>
      </c>
      <c r="G9" s="7" t="s">
        <v>50</v>
      </c>
      <c r="H9" s="100"/>
      <c r="I9" s="100"/>
      <c r="J9" s="100"/>
      <c r="K9" s="8">
        <f t="shared" si="0"/>
        <v>8400</v>
      </c>
      <c r="L9" s="8">
        <f t="shared" si="1"/>
        <v>9000</v>
      </c>
      <c r="M9" s="9">
        <v>2800</v>
      </c>
      <c r="N9" s="9">
        <v>3000</v>
      </c>
      <c r="O9" s="10">
        <v>1845</v>
      </c>
      <c r="P9" s="11">
        <f t="shared" si="2"/>
        <v>5535</v>
      </c>
      <c r="Q9" s="42" t="str">
        <f t="shared" si="3"/>
        <v>VYHOVUJE</v>
      </c>
    </row>
    <row r="10" spans="2:17" ht="46.15" customHeight="1">
      <c r="B10" s="62">
        <v>4</v>
      </c>
      <c r="C10" s="63" t="s">
        <v>33</v>
      </c>
      <c r="D10" s="64">
        <v>3</v>
      </c>
      <c r="E10" s="65" t="s">
        <v>19</v>
      </c>
      <c r="F10" s="66" t="s">
        <v>39</v>
      </c>
      <c r="G10" s="7" t="s">
        <v>51</v>
      </c>
      <c r="H10" s="100"/>
      <c r="I10" s="100"/>
      <c r="J10" s="100"/>
      <c r="K10" s="8">
        <f t="shared" si="0"/>
        <v>12000</v>
      </c>
      <c r="L10" s="8">
        <f t="shared" si="1"/>
        <v>12600</v>
      </c>
      <c r="M10" s="9">
        <v>4000</v>
      </c>
      <c r="N10" s="9">
        <v>4200</v>
      </c>
      <c r="O10" s="10">
        <v>2314</v>
      </c>
      <c r="P10" s="11">
        <f t="shared" si="2"/>
        <v>6942</v>
      </c>
      <c r="Q10" s="42" t="str">
        <f t="shared" si="3"/>
        <v>VYHOVUJE</v>
      </c>
    </row>
    <row r="11" spans="2:17" ht="46.15" customHeight="1">
      <c r="B11" s="56">
        <v>5</v>
      </c>
      <c r="C11" s="63" t="s">
        <v>34</v>
      </c>
      <c r="D11" s="64">
        <v>3</v>
      </c>
      <c r="E11" s="65" t="s">
        <v>19</v>
      </c>
      <c r="F11" s="66" t="s">
        <v>39</v>
      </c>
      <c r="G11" s="7" t="s">
        <v>52</v>
      </c>
      <c r="H11" s="100"/>
      <c r="I11" s="100"/>
      <c r="J11" s="100"/>
      <c r="K11" s="8">
        <f t="shared" si="0"/>
        <v>12000</v>
      </c>
      <c r="L11" s="8">
        <f t="shared" si="1"/>
        <v>12600</v>
      </c>
      <c r="M11" s="9">
        <v>4000</v>
      </c>
      <c r="N11" s="9">
        <v>4200</v>
      </c>
      <c r="O11" s="10">
        <v>2314</v>
      </c>
      <c r="P11" s="11">
        <f t="shared" si="2"/>
        <v>6942</v>
      </c>
      <c r="Q11" s="42" t="str">
        <f t="shared" si="3"/>
        <v>VYHOVUJE</v>
      </c>
    </row>
    <row r="12" spans="1:17" ht="46.15" customHeight="1" thickBot="1">
      <c r="A12" s="67"/>
      <c r="B12" s="68">
        <v>6</v>
      </c>
      <c r="C12" s="69" t="s">
        <v>35</v>
      </c>
      <c r="D12" s="70">
        <v>3</v>
      </c>
      <c r="E12" s="71" t="s">
        <v>19</v>
      </c>
      <c r="F12" s="72" t="s">
        <v>40</v>
      </c>
      <c r="G12" s="12" t="s">
        <v>53</v>
      </c>
      <c r="H12" s="101"/>
      <c r="I12" s="101"/>
      <c r="J12" s="101"/>
      <c r="K12" s="13">
        <f t="shared" si="0"/>
        <v>12000</v>
      </c>
      <c r="L12" s="13">
        <f t="shared" si="1"/>
        <v>12600</v>
      </c>
      <c r="M12" s="14">
        <v>4000</v>
      </c>
      <c r="N12" s="14">
        <v>4200</v>
      </c>
      <c r="O12" s="15">
        <v>2314</v>
      </c>
      <c r="P12" s="16">
        <f t="shared" si="2"/>
        <v>6942</v>
      </c>
      <c r="Q12" s="43" t="str">
        <f t="shared" si="3"/>
        <v>VYHOVUJE</v>
      </c>
    </row>
    <row r="13" spans="2:17" ht="66" customHeight="1" thickTop="1">
      <c r="B13" s="73">
        <v>7</v>
      </c>
      <c r="C13" s="63" t="s">
        <v>28</v>
      </c>
      <c r="D13" s="64">
        <v>4</v>
      </c>
      <c r="E13" s="65" t="s">
        <v>19</v>
      </c>
      <c r="F13" s="66" t="s">
        <v>44</v>
      </c>
      <c r="G13" s="17" t="s">
        <v>54</v>
      </c>
      <c r="H13" s="99" t="s">
        <v>27</v>
      </c>
      <c r="I13" s="99" t="s">
        <v>22</v>
      </c>
      <c r="J13" s="99" t="s">
        <v>23</v>
      </c>
      <c r="K13" s="18">
        <f t="shared" si="0"/>
        <v>7200</v>
      </c>
      <c r="L13" s="18">
        <f t="shared" si="1"/>
        <v>8000</v>
      </c>
      <c r="M13" s="44">
        <f>N13*0.9</f>
        <v>1800</v>
      </c>
      <c r="N13" s="9">
        <v>2000</v>
      </c>
      <c r="O13" s="20">
        <v>560</v>
      </c>
      <c r="P13" s="21">
        <f t="shared" si="2"/>
        <v>2240</v>
      </c>
      <c r="Q13" s="41" t="str">
        <f t="shared" si="3"/>
        <v>VYHOVUJE</v>
      </c>
    </row>
    <row r="14" spans="2:17" ht="66" customHeight="1">
      <c r="B14" s="62">
        <v>8</v>
      </c>
      <c r="C14" s="63" t="s">
        <v>29</v>
      </c>
      <c r="D14" s="64">
        <v>1</v>
      </c>
      <c r="E14" s="65" t="s">
        <v>19</v>
      </c>
      <c r="F14" s="66" t="s">
        <v>45</v>
      </c>
      <c r="G14" s="7" t="s">
        <v>55</v>
      </c>
      <c r="H14" s="100"/>
      <c r="I14" s="100"/>
      <c r="J14" s="100"/>
      <c r="K14" s="8">
        <f t="shared" si="0"/>
        <v>1800</v>
      </c>
      <c r="L14" s="8">
        <f t="shared" si="1"/>
        <v>2000</v>
      </c>
      <c r="M14" s="45">
        <f aca="true" t="shared" si="4" ref="M14:M16">N14*0.9</f>
        <v>1800</v>
      </c>
      <c r="N14" s="9">
        <v>2000</v>
      </c>
      <c r="O14" s="20">
        <v>560</v>
      </c>
      <c r="P14" s="11">
        <f t="shared" si="2"/>
        <v>560</v>
      </c>
      <c r="Q14" s="42" t="str">
        <f t="shared" si="3"/>
        <v>VYHOVUJE</v>
      </c>
    </row>
    <row r="15" spans="2:17" ht="66" customHeight="1">
      <c r="B15" s="56">
        <v>9</v>
      </c>
      <c r="C15" s="63" t="s">
        <v>30</v>
      </c>
      <c r="D15" s="64">
        <v>1</v>
      </c>
      <c r="E15" s="65" t="s">
        <v>19</v>
      </c>
      <c r="F15" s="66" t="s">
        <v>45</v>
      </c>
      <c r="G15" s="7" t="s">
        <v>56</v>
      </c>
      <c r="H15" s="100"/>
      <c r="I15" s="100"/>
      <c r="J15" s="100"/>
      <c r="K15" s="8">
        <f t="shared" si="0"/>
        <v>1800</v>
      </c>
      <c r="L15" s="8">
        <f t="shared" si="1"/>
        <v>2000</v>
      </c>
      <c r="M15" s="45">
        <f t="shared" si="4"/>
        <v>1800</v>
      </c>
      <c r="N15" s="9">
        <v>2000</v>
      </c>
      <c r="O15" s="20">
        <v>560</v>
      </c>
      <c r="P15" s="11">
        <f t="shared" si="2"/>
        <v>560</v>
      </c>
      <c r="Q15" s="42" t="str">
        <f t="shared" si="3"/>
        <v>VYHOVUJE</v>
      </c>
    </row>
    <row r="16" spans="1:17" ht="66" customHeight="1" thickBot="1">
      <c r="A16" s="67"/>
      <c r="B16" s="74">
        <v>10</v>
      </c>
      <c r="C16" s="69" t="s">
        <v>31</v>
      </c>
      <c r="D16" s="70">
        <v>1</v>
      </c>
      <c r="E16" s="71" t="s">
        <v>19</v>
      </c>
      <c r="F16" s="72" t="s">
        <v>45</v>
      </c>
      <c r="G16" s="12" t="s">
        <v>57</v>
      </c>
      <c r="H16" s="101"/>
      <c r="I16" s="101"/>
      <c r="J16" s="101"/>
      <c r="K16" s="13">
        <f t="shared" si="0"/>
        <v>1800</v>
      </c>
      <c r="L16" s="13">
        <f t="shared" si="1"/>
        <v>2000</v>
      </c>
      <c r="M16" s="14">
        <f t="shared" si="4"/>
        <v>1800</v>
      </c>
      <c r="N16" s="14">
        <v>2000</v>
      </c>
      <c r="O16" s="20">
        <v>560</v>
      </c>
      <c r="P16" s="16">
        <f t="shared" si="2"/>
        <v>560</v>
      </c>
      <c r="Q16" s="43" t="str">
        <f t="shared" si="3"/>
        <v>VYHOVUJE</v>
      </c>
    </row>
    <row r="17" spans="1:18" ht="13.5" customHeight="1" thickBot="1" thickTop="1">
      <c r="A17" s="75"/>
      <c r="B17" s="75"/>
      <c r="C17" s="76"/>
      <c r="D17" s="75"/>
      <c r="E17" s="76"/>
      <c r="F17" s="76"/>
      <c r="G17" s="75"/>
      <c r="H17" s="76"/>
      <c r="I17" s="76"/>
      <c r="J17" s="76"/>
      <c r="K17" s="75"/>
      <c r="L17" s="75"/>
      <c r="M17" s="75"/>
      <c r="N17" s="75"/>
      <c r="O17" s="75"/>
      <c r="P17" s="75"/>
      <c r="Q17" s="75"/>
      <c r="R17" s="75"/>
    </row>
    <row r="18" spans="1:17" ht="60.75" customHeight="1" thickBot="1" thickTop="1">
      <c r="A18" s="77"/>
      <c r="B18" s="98" t="s">
        <v>6</v>
      </c>
      <c r="C18" s="98"/>
      <c r="D18" s="98"/>
      <c r="E18" s="98"/>
      <c r="F18" s="98"/>
      <c r="G18" s="98"/>
      <c r="H18" s="37"/>
      <c r="I18" s="78"/>
      <c r="J18" s="78"/>
      <c r="K18" s="79"/>
      <c r="L18" s="1"/>
      <c r="M18" s="40" t="s">
        <v>7</v>
      </c>
      <c r="N18" s="33" t="s">
        <v>8</v>
      </c>
      <c r="O18" s="102" t="s">
        <v>9</v>
      </c>
      <c r="P18" s="103"/>
      <c r="Q18" s="104"/>
    </row>
    <row r="19" spans="1:17" ht="33" customHeight="1" thickBot="1" thickTop="1">
      <c r="A19" s="77"/>
      <c r="B19" s="91" t="s">
        <v>5</v>
      </c>
      <c r="C19" s="91"/>
      <c r="D19" s="91"/>
      <c r="E19" s="91"/>
      <c r="F19" s="91"/>
      <c r="G19" s="91"/>
      <c r="H19" s="80"/>
      <c r="I19" s="38"/>
      <c r="J19" s="38"/>
      <c r="K19" s="2"/>
      <c r="L19" s="3"/>
      <c r="M19" s="4">
        <f>SUM(K7:K16)</f>
        <v>58950</v>
      </c>
      <c r="N19" s="46">
        <f>SUM(L7:L16)</f>
        <v>62920</v>
      </c>
      <c r="O19" s="92">
        <f>SUM(P7:P16)</f>
        <v>32149</v>
      </c>
      <c r="P19" s="93"/>
      <c r="Q19" s="94"/>
    </row>
    <row r="20" spans="1:18" ht="39.75" customHeight="1" thickTop="1">
      <c r="A20" s="77"/>
      <c r="I20" s="39"/>
      <c r="J20" s="39"/>
      <c r="K20" s="5"/>
      <c r="L20" s="83"/>
      <c r="M20" s="83"/>
      <c r="N20" s="83"/>
      <c r="O20" s="84"/>
      <c r="P20" s="84"/>
      <c r="Q20" s="84"/>
      <c r="R20" s="84"/>
    </row>
    <row r="21" spans="1:18" ht="19.9" customHeight="1">
      <c r="A21" s="77"/>
      <c r="I21" s="39"/>
      <c r="J21" s="39"/>
      <c r="K21" s="5"/>
      <c r="L21" s="83"/>
      <c r="M21" s="83"/>
      <c r="N21" s="6"/>
      <c r="O21" s="6"/>
      <c r="P21" s="6"/>
      <c r="Q21" s="84"/>
      <c r="R21" s="84"/>
    </row>
    <row r="22" spans="1:18" ht="71.25" customHeight="1">
      <c r="A22" s="77"/>
      <c r="I22" s="39"/>
      <c r="J22" s="39"/>
      <c r="K22" s="5"/>
      <c r="L22" s="83"/>
      <c r="M22" s="83"/>
      <c r="N22" s="6"/>
      <c r="O22" s="6"/>
      <c r="P22" s="6"/>
      <c r="Q22" s="84"/>
      <c r="R22" s="84"/>
    </row>
    <row r="23" spans="1:18" ht="36" customHeight="1">
      <c r="A23" s="77"/>
      <c r="I23" s="85"/>
      <c r="J23" s="85"/>
      <c r="K23" s="86"/>
      <c r="L23" s="86"/>
      <c r="M23" s="86"/>
      <c r="N23" s="83"/>
      <c r="O23" s="84"/>
      <c r="P23" s="84"/>
      <c r="Q23" s="84"/>
      <c r="R23" s="84"/>
    </row>
    <row r="24" spans="1:18" ht="14.25" customHeight="1">
      <c r="A24" s="77"/>
      <c r="B24" s="84"/>
      <c r="C24" s="87"/>
      <c r="D24" s="88"/>
      <c r="E24" s="89"/>
      <c r="F24" s="87"/>
      <c r="G24" s="83"/>
      <c r="H24" s="87"/>
      <c r="I24" s="90"/>
      <c r="J24" s="90"/>
      <c r="K24" s="83"/>
      <c r="L24" s="83"/>
      <c r="M24" s="83"/>
      <c r="N24" s="83"/>
      <c r="O24" s="84"/>
      <c r="P24" s="84"/>
      <c r="Q24" s="84"/>
      <c r="R24" s="84"/>
    </row>
    <row r="25" spans="1:18" ht="14.25" customHeight="1">
      <c r="A25" s="77"/>
      <c r="B25" s="84"/>
      <c r="C25" s="87"/>
      <c r="D25" s="88"/>
      <c r="E25" s="89"/>
      <c r="F25" s="87"/>
      <c r="G25" s="83"/>
      <c r="H25" s="87"/>
      <c r="I25" s="90"/>
      <c r="J25" s="90"/>
      <c r="K25" s="83"/>
      <c r="L25" s="83"/>
      <c r="M25" s="83"/>
      <c r="N25" s="83"/>
      <c r="O25" s="84"/>
      <c r="P25" s="84"/>
      <c r="Q25" s="84"/>
      <c r="R25" s="84"/>
    </row>
    <row r="26" spans="1:18" ht="14.25" customHeight="1">
      <c r="A26" s="77"/>
      <c r="B26" s="84"/>
      <c r="C26" s="87"/>
      <c r="D26" s="88"/>
      <c r="E26" s="89"/>
      <c r="F26" s="87"/>
      <c r="G26" s="83"/>
      <c r="H26" s="87"/>
      <c r="I26" s="90"/>
      <c r="J26" s="90"/>
      <c r="K26" s="83"/>
      <c r="L26" s="83"/>
      <c r="M26" s="83"/>
      <c r="N26" s="83"/>
      <c r="O26" s="84"/>
      <c r="P26" s="84"/>
      <c r="Q26" s="84"/>
      <c r="R26" s="84"/>
    </row>
    <row r="27" spans="1:18" ht="14.25" customHeight="1">
      <c r="A27" s="77"/>
      <c r="B27" s="84"/>
      <c r="C27" s="87"/>
      <c r="D27" s="88"/>
      <c r="E27" s="89"/>
      <c r="F27" s="87"/>
      <c r="G27" s="83"/>
      <c r="H27" s="87"/>
      <c r="I27" s="90"/>
      <c r="J27" s="90"/>
      <c r="K27" s="83"/>
      <c r="L27" s="83"/>
      <c r="M27" s="83"/>
      <c r="N27" s="83"/>
      <c r="O27" s="84"/>
      <c r="P27" s="84"/>
      <c r="Q27" s="84"/>
      <c r="R27" s="84"/>
    </row>
    <row r="28" spans="3:13" ht="15">
      <c r="C28" s="25"/>
      <c r="D28" s="61"/>
      <c r="E28" s="25"/>
      <c r="F28" s="25"/>
      <c r="G28" s="61"/>
      <c r="H28" s="25"/>
      <c r="J28" s="25"/>
      <c r="K28" s="61"/>
      <c r="L28" s="61"/>
      <c r="M28" s="61"/>
    </row>
    <row r="29" spans="3:13" ht="15">
      <c r="C29" s="25"/>
      <c r="D29" s="61"/>
      <c r="E29" s="25"/>
      <c r="F29" s="25"/>
      <c r="G29" s="61"/>
      <c r="H29" s="25"/>
      <c r="J29" s="25"/>
      <c r="K29" s="61"/>
      <c r="L29" s="61"/>
      <c r="M29" s="61"/>
    </row>
    <row r="30" spans="3:13" ht="15">
      <c r="C30" s="25"/>
      <c r="D30" s="61"/>
      <c r="E30" s="25"/>
      <c r="F30" s="25"/>
      <c r="G30" s="61"/>
      <c r="H30" s="25"/>
      <c r="J30" s="25"/>
      <c r="K30" s="61"/>
      <c r="L30" s="61"/>
      <c r="M30" s="61"/>
    </row>
  </sheetData>
  <mergeCells count="12">
    <mergeCell ref="B19:G19"/>
    <mergeCell ref="O19:Q19"/>
    <mergeCell ref="O2:Q2"/>
    <mergeCell ref="B1:C1"/>
    <mergeCell ref="B18:G18"/>
    <mergeCell ref="I13:I16"/>
    <mergeCell ref="J13:J16"/>
    <mergeCell ref="J7:J12"/>
    <mergeCell ref="I7:I12"/>
    <mergeCell ref="H7:H12"/>
    <mergeCell ref="H13:H16"/>
    <mergeCell ref="O18:Q18"/>
  </mergeCells>
  <conditionalFormatting sqref="B7:B16">
    <cfRule type="containsBlanks" priority="37" dxfId="2">
      <formula>LEN(TRIM(B7))=0</formula>
    </cfRule>
  </conditionalFormatting>
  <conditionalFormatting sqref="G7:G16">
    <cfRule type="containsBlanks" priority="35" dxfId="7">
      <formula>LEN(TRIM(G7))=0</formula>
    </cfRule>
    <cfRule type="notContainsBlanks" priority="36" dxfId="6">
      <formula>LEN(TRIM(G7))&gt;0</formula>
    </cfRule>
  </conditionalFormatting>
  <conditionalFormatting sqref="B7:B16">
    <cfRule type="cellIs" priority="32" dxfId="14" operator="greaterThanOrEqual">
      <formula>1</formula>
    </cfRule>
  </conditionalFormatting>
  <conditionalFormatting sqref="O8:O9 O11:O12">
    <cfRule type="notContainsBlanks" priority="30" dxfId="1">
      <formula>LEN(TRIM(O8))&gt;0</formula>
    </cfRule>
    <cfRule type="containsBlanks" priority="31" dxfId="0">
      <formula>LEN(TRIM(O8))=0</formula>
    </cfRule>
  </conditionalFormatting>
  <conditionalFormatting sqref="Q7:Q16">
    <cfRule type="cellIs" priority="28" dxfId="11" operator="equal">
      <formula>"NEVYHOVUJE"</formula>
    </cfRule>
    <cfRule type="cellIs" priority="29" dxfId="10" operator="equal">
      <formula>"VYHOVUJE"</formula>
    </cfRule>
  </conditionalFormatting>
  <conditionalFormatting sqref="O7 O10 O13:O16">
    <cfRule type="notContainsBlanks" priority="26" dxfId="1">
      <formula>LEN(TRIM(O7))&gt;0</formula>
    </cfRule>
    <cfRule type="containsBlanks" priority="27" dxfId="0">
      <formula>LEN(TRIM(O7))=0</formula>
    </cfRule>
  </conditionalFormatting>
  <conditionalFormatting sqref="B4">
    <cfRule type="containsBlanks" priority="18" dxfId="7">
      <formula>LEN(TRIM(B4))=0</formula>
    </cfRule>
    <cfRule type="notContainsBlanks" priority="19" dxfId="6">
      <formula>LEN(TRIM(B4))&gt;0</formula>
    </cfRule>
  </conditionalFormatting>
  <conditionalFormatting sqref="D7">
    <cfRule type="containsBlanks" priority="4" dxfId="2">
      <formula>LEN(TRIM(D7))=0</formula>
    </cfRule>
  </conditionalFormatting>
  <conditionalFormatting sqref="D8">
    <cfRule type="containsBlanks" priority="3" dxfId="2">
      <formula>LEN(TRIM(D8))=0</formula>
    </cfRule>
  </conditionalFormatting>
  <conditionalFormatting sqref="D9:D12">
    <cfRule type="containsBlanks" priority="2" dxfId="2">
      <formula>LEN(TRIM(D9))=0</formula>
    </cfRule>
  </conditionalFormatting>
  <conditionalFormatting sqref="D13:D16">
    <cfRule type="containsBlanks" priority="1" dxfId="2">
      <formula>LEN(TRIM(D13))=0</formula>
    </cfRule>
  </conditionalFormatting>
  <dataValidations count="1" disablePrompts="1">
    <dataValidation type="list" showInputMessage="1" showErrorMessage="1" sqref="E7:E16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6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9Zs1SaHHP7z/T/2IehrMa6hxRK0=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VREgS2Do+fyibpMcDco0gvaDGeU=</DigestValue>
    </Reference>
  </SignedInfo>
  <SignatureValue>ALRNR0/vQGiWOKe8tEVjvUy8wUPYThZ0PV0qAj5D4wOjz6S9ryVvUKis7ld1ByNTff97wOIDOiPc
Wh6SmuWQg0n9GF5Mvs3s1kDG005ytu/FTFWOrHqtGdJ1U5zqUGWj7L724sEybrIJi/UnqSE6DAWr
Xux7xwNrU0vrjbKXOZWF1VwSXIf0ui/48YlBk0Pgbp5+c0HWWEfoQxi/QLYjTA/PU8fK2piwXZpa
t3LePBK/PrGHnebiuHEfZ1CcQMTNlpQjABAybdjPByRRPTedRCGtYt0KFwr+09fAqRcXr9K1JSuG
cfi2lwwT0wM6KlEf5DRdBQPtvm4EXCusdIf2/w==</SignatureValue>
  <KeyInfo>
    <X509Data>
      <X509Certificate>MIIGljCCBX6gAwIBAgIDG5/wMA0GCSqGSIb3DQEBCwUAMF8xCzAJBgNVBAYTAkNaMSwwKgYDVQQK
DCPEjGVza8OhIHBvxaF0YSwgcy5wLiBbScSMIDQ3MTE0OTgzXTEiMCAGA1UEAxMZUG9zdFNpZ251
bSBRdWFsaWZpZWQgQ0EgMjAeFw0xNTA2MDUwNjQxMTFaFw0xNjA2MjQwNjQxMTFaMHgxCzAJBgNV
BAYTAkNaMS0wKwYDVQQKDCRBeGVzIENvbXB1dGVycyBzLnIuby4gW0nEjCAyNTIzMjMxMl0xCjAI
BgNVBAsTATExHDAaBgNVBAMME01nci4gSmnFmcOtIEJsYcW+ZWsxEDAOBgNVBAUTB1AyNzgwMzcw
ggEiMA0GCSqGSIb3DQEBAQUAA4IBDwAwggEKAoIBAQCNEu+g4M6co+TyohuJcPLKMyLj36Kufedl
lJDmpzHKFhbbRlWTSFtXVUoDSd7fHa32w89zIBVg/sM3zImdcFkhe/jz+1jZjfEIJpxSH5+yD8ol
xV17Kv5EIx4US+ysNW9QtQ9fqFzTipp74cZ0jPZZIS0gor4FoB62QvB9M6WMFBUYraagrNQLxKPd
FP61HohyFD5jRbFpTugdjzOFUeyLOsDh0hUYUHKzhts+tQIfL+8ldUuJtqhLMi/MpitFPoiojisT
XbNou1FKUwbwY4RY4bhjwWoOBHfqhsxGR73uUV+yzCcrye+obNfJRkOlaX3qaJHLPbCCw2gJjgoy
2FtbAgMBAAGjggNAMIIDPDA/BgNVHREEODA2gQ5ibGF6ZWtAYXhlcy5jeqAZBgkrBgEEAdwZAgGg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dWFsaWZpZWRjYTIuY3JsMB0GA1UdDgQWBBTlPTVv2B9DzbNo0eODRAeC8qsfbTANBgkqhkiG9w0B
AQsFAAOCAQEACT1OEKLxDIulvQs6gQ2UHPYQEkcID839BFtyouZO++liEfMrW5hb4GYE7v4Dikcc
QoSyM9lq3yodbLjqgWAN6HlSNzKeRwRVkj7V3+dGkpbCfComINyFrxTHCaDP38kT78v5LlebVyNM
O7ZOsGKO89GEbEDN4f76g5cSPj71/1VhEldo+MVVSgj3V5Y+Klh6XWUe1OnJBVz7lBYdnh/Tltml
bG47RsZtBQtl7Uruky621F4IrkjUVIWZHGHdBECO6Z3SMF9ETPSeJNszRG014xwktDjkd58u1BtT
JfHDpsaofI5igBNFPyGBSF2iFwFov5Ci1jhhzZbP2xPTmZ2Spw==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w9EHKdtIR+dm/I6C8gPrYgYRyko=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0V1vXSc0S0HEhuDXlcVPSc9oXA8=</DigestValue>
      </Reference>
      <Reference URI="/xl/styles.xml?ContentType=application/vnd.openxmlformats-officedocument.spreadsheetml.styles+xml">
        <DigestMethod Algorithm="http://www.w3.org/2000/09/xmldsig#sha1"/>
        <DigestValue>RItnlOxR+8qQ3h8f9h0L2ArFmNc=</DigestValue>
      </Reference>
      <Reference URI="/xl/worksheets/sheet1.xml?ContentType=application/vnd.openxmlformats-officedocument.spreadsheetml.worksheet+xml">
        <DigestMethod Algorithm="http://www.w3.org/2000/09/xmldsig#sha1"/>
        <DigestValue>2rVETVmcYFm0pjZaEBnG1DmxQc0=</DigestValue>
      </Reference>
      <Reference URI="/xl/sharedStrings.xml?ContentType=application/vnd.openxmlformats-officedocument.spreadsheetml.sharedStrings+xml">
        <DigestMethod Algorithm="http://www.w3.org/2000/09/xmldsig#sha1"/>
        <DigestValue>ZzOttuwqFVDa9nJEteKrLAvgbW0=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TSiBx+bBg+xlN7hZEeqMllnFXPI=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2016-05-30T13:17:38Z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2016-05-30T13:17:38Z</xd:SigningTime>
          <xd:SigningCertificate>
            <xd:Cert>
              <xd:CertDigest>
                <DigestMethod Algorithm="http://www.w3.org/2000/09/xmldsig#sha1"/>
                <DigestValue>Q6sh/WMMPF9u92nl8IThAVzBGog=</DigestValue>
              </xd:CertDigest>
              <xd:IssuerSerial>
                <X509IssuerName>CN=PostSignum Qualified CA 2, O="Česká pošta, s.p. [IČ 47114983]", C=CZ</X509IssuerName>
                <X509SerialNumber>1810416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JV4r6L+9TrNxsWXF44fQQ5zorns=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hczSgB2mSnTECQ+0EG1sKG2+gxo=</DigestValue>
    </Reference>
  </SignedInfo>
  <SignatureValue>f8PwD7jDENK3lx2QUEffk0IMYqtu+0HM1K2IjpwQZi4j+gz5H9RcBoxTdJq6n4pbr+6pKz+/i1aV
WckT9jGSfbLEOf0XoDeai1PthnJVv7fu9IIod8pKH/U5YdiVNr1SEH5QXYPn06hqJKhLanlcp9OJ
o/s7660HYdL1rACaJK51YgwzsulJiRtbTPr27+QqgGsiHe2hL0UiRs7hsArajpmrlMDCYSqRT3gq
zYC6LPg5ec1L9smJSF9zDtbGyJWHgfoXJfVrRp2cLJgALcYBEid7Qyq5jVOXfMqvYXznLGWJczsm
hrGxdqBIjnVumD+BcKIdZpoZTinKkbIHlW5JWg==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w9EHKdtIR+dm/I6C8gPrYgYRyko=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0V1vXSc0S0HEhuDXlcVPSc9oXA8=</DigestValue>
      </Reference>
      <Reference URI="/xl/styles.xml?ContentType=application/vnd.openxmlformats-officedocument.spreadsheetml.styles+xml">
        <DigestMethod Algorithm="http://www.w3.org/2000/09/xmldsig#sha1"/>
        <DigestValue>RItnlOxR+8qQ3h8f9h0L2ArFmNc=</DigestValue>
      </Reference>
      <Reference URI="/xl/worksheets/sheet1.xml?ContentType=application/vnd.openxmlformats-officedocument.spreadsheetml.worksheet+xml">
        <DigestMethod Algorithm="http://www.w3.org/2000/09/xmldsig#sha1"/>
        <DigestValue>2rVETVmcYFm0pjZaEBnG1DmxQc0=</DigestValue>
      </Reference>
      <Reference URI="/xl/sharedStrings.xml?ContentType=application/vnd.openxmlformats-officedocument.spreadsheetml.sharedStrings+xml">
        <DigestMethod Algorithm="http://www.w3.org/2000/09/xmldsig#sha1"/>
        <DigestValue>ZzOttuwqFVDa9nJEteKrLAvgbW0=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TSiBx+bBg+xlN7hZEeqMllnFXPI=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2016-06-08T07:55:37Z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2016-06-08T07:55:37Z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2015-06-17T10:31:14Z</cp:lastPrinted>
  <dcterms:created xsi:type="dcterms:W3CDTF">2014-03-05T12:43:32Z</dcterms:created>
  <dcterms:modified xsi:type="dcterms:W3CDTF">2016-05-25T11:34:47Z</dcterms:modified>
  <cp:category/>
  <cp:version/>
  <cp:contentType/>
  <cp:contentStatus/>
</cp:coreProperties>
</file>