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'Tonery'!$A$1:$S$37</definedName>
  </definedNames>
  <calcPr calcId="152511"/>
</workbook>
</file>

<file path=xl/sharedStrings.xml><?xml version="1.0" encoding="utf-8"?>
<sst xmlns="http://schemas.openxmlformats.org/spreadsheetml/2006/main" count="191" uniqueCount="135">
  <si>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</si>
  <si>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</si>
  <si>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</si>
  <si>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</si>
  <si>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</si>
  <si>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</si>
  <si>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</si>
  <si>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</si>
  <si>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</si>
  <si>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</si>
  <si>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</si>
  <si>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</si>
  <si>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</si>
  <si>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</si>
  <si>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</si>
  <si>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</si>
  <si>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</si>
  <si>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</si>
  <si>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</si>
  <si>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OKI C 321DN - žlutý</t>
  </si>
  <si>
    <t>ks</t>
  </si>
  <si>
    <t>Toner do tiskárny OKI C 321DN - červený (magenta)</t>
  </si>
  <si>
    <t xml:space="preserve">Toner do tiskárny OKI C 321DN modrý (cyan) </t>
  </si>
  <si>
    <t>ANO</t>
  </si>
  <si>
    <t>GAČR č. 14-01948S</t>
  </si>
  <si>
    <t>Sedláčkova 15, Plzeň, SP 506</t>
  </si>
  <si>
    <t>KSS - Váně Jan, tel: 37763 5672</t>
  </si>
  <si>
    <t>Toner do tiskárny OKI B412 - černý</t>
  </si>
  <si>
    <t>GAČR č. 16-10953S</t>
  </si>
  <si>
    <t>Sedláčkova 15, Plzeň, SP 508</t>
  </si>
  <si>
    <t>KSS - Pařízková A. tel:37763 5672</t>
  </si>
  <si>
    <t>Originální, nebo kompatibilní toner splňující podmínky certifikátu STMC. Kapacita při 5% pokrytí 2500 stran A4</t>
  </si>
  <si>
    <t>SGS-2015-035</t>
  </si>
  <si>
    <t>Univerzitní 26, Plzeň, FEL, 6. patro, EK 613</t>
  </si>
  <si>
    <t>FEL - Václav Kotlan, tel: 37763 4651</t>
  </si>
  <si>
    <t>KKE - Jana Černá, tel:37763 8101</t>
  </si>
  <si>
    <t>Univerzitní 22, UL-238b,Plzeň</t>
  </si>
  <si>
    <t>LO1506 PUNTIS-VP5-Doc. Brandner</t>
  </si>
  <si>
    <t>Technická 8, Plzeň, UC224</t>
  </si>
  <si>
    <t>KMA - L. Janečková, tel: 37763 2601</t>
  </si>
  <si>
    <t>sada</t>
  </si>
  <si>
    <t>Technická 8, Plzeň, UN432</t>
  </si>
  <si>
    <t>KME - J.Nocarová, tel: 37763 2301</t>
  </si>
  <si>
    <t>Tonery - 012 - 2016</t>
  </si>
  <si>
    <r>
      <t>Toner do tiskárny Triumph Adler DCC 3505ci -</t>
    </r>
    <r>
      <rPr>
        <b/>
        <sz val="11"/>
        <color theme="1"/>
        <rFont val="Calibri"/>
        <family val="2"/>
        <scheme val="minor"/>
      </rPr>
      <t xml:space="preserve"> černá</t>
    </r>
  </si>
  <si>
    <r>
      <t xml:space="preserve">Toner do tiskárny Triumph Adler DCC 3505ci - </t>
    </r>
    <r>
      <rPr>
        <b/>
        <sz val="11"/>
        <color theme="1"/>
        <rFont val="Calibri"/>
        <family val="2"/>
        <scheme val="minor"/>
      </rPr>
      <t>azurová</t>
    </r>
  </si>
  <si>
    <r>
      <t xml:space="preserve">Toner do tiskárny Triumph Adler DCC 3505ci - </t>
    </r>
    <r>
      <rPr>
        <b/>
        <sz val="11"/>
        <color theme="1"/>
        <rFont val="Calibri"/>
        <family val="2"/>
        <scheme val="minor"/>
      </rPr>
      <t>purpurová</t>
    </r>
  </si>
  <si>
    <r>
      <t xml:space="preserve">Toner do tiskárny Triumph Adler DCC 3505ci - </t>
    </r>
    <r>
      <rPr>
        <b/>
        <sz val="11"/>
        <color theme="1"/>
        <rFont val="Calibri"/>
        <family val="2"/>
        <scheme val="minor"/>
      </rPr>
      <t>žlutá</t>
    </r>
  </si>
  <si>
    <t>Toner do tiskárny OKI B401</t>
  </si>
  <si>
    <t>Toner do tiskárny OKI B431</t>
  </si>
  <si>
    <t>originální toner, výtěžnost 15000 stran</t>
  </si>
  <si>
    <t>originální toner, výtěžnost 25000 stran</t>
  </si>
  <si>
    <t>Sada tonerů do tiskárny OKI C321DN : Černý + barevné (žlutá, purpurová, azurová)</t>
  </si>
  <si>
    <t>originální nebo kompatibilní tonery, splňující podmínky certifikátu STMC. Kapacita toner: černý 2200 stran A4 ,barevný 3 x 1500 stran</t>
  </si>
  <si>
    <t>samostatná faktura</t>
  </si>
  <si>
    <t>Originální nebo kompatibilní toner splňující podmínky certifikátu STMC. 
Výtěžnost 1500 stran.</t>
  </si>
  <si>
    <t>Originální nebo kompatibilní toner splňující podmínky certifikátu STMC. Výtěžnost 1500 stran.</t>
  </si>
  <si>
    <r>
      <rPr>
        <sz val="11"/>
        <rFont val="Calibri"/>
        <family val="2"/>
        <scheme val="minor"/>
      </rPr>
      <t>Originální</t>
    </r>
    <r>
      <rPr>
        <sz val="11"/>
        <color theme="1"/>
        <rFont val="Calibri"/>
        <family val="2"/>
        <scheme val="minor"/>
      </rPr>
      <t xml:space="preserve">  toner splňující podmínky certifikátu STMC.
Výtěžnost 3000 stran.</t>
    </r>
  </si>
  <si>
    <r>
      <t xml:space="preserve">Originální, nebo kompatibilní toner splňující podmínky certifikátu STMC. Kapacita při 5% pokrytí min. </t>
    </r>
    <r>
      <rPr>
        <sz val="11"/>
        <rFont val="Calibri"/>
        <family val="2"/>
        <scheme val="minor"/>
      </rPr>
      <t>3000</t>
    </r>
    <r>
      <rPr>
        <sz val="11"/>
        <color theme="1"/>
        <rFont val="Calibri"/>
        <family val="2"/>
        <scheme val="minor"/>
      </rPr>
      <t xml:space="preserve"> stran A4</t>
    </r>
  </si>
  <si>
    <t>Priloha_c._1_Kupni_smlouvy_technicka_specifikace_T-012-2016</t>
  </si>
  <si>
    <t>Originální nebo kompatibilní toner splňující podmínky certifikátu STMC.. Výtěžnost 1500 stran.</t>
  </si>
  <si>
    <t>Přenosový  pás pro RICOH SP 312DN</t>
  </si>
  <si>
    <t>přenosový pás, kapacita 90000 stran</t>
  </si>
  <si>
    <t>Toner do tiskárny OKI MB 441 černý</t>
  </si>
  <si>
    <t>originální nebo kompatibilní toner splňující podmínky certifikátu STMC. Minimální výtěžnost při 5% pokrytí 1500 stran.</t>
  </si>
  <si>
    <t xml:space="preserve">samostatná faktura </t>
  </si>
  <si>
    <t>PS-E  P. Janča, tel: 37763 1804</t>
  </si>
  <si>
    <t>Univerzitní 22, UK 008,Plzeň</t>
  </si>
  <si>
    <t>Toner do tiskárny Brother DCP-1512  E - černý</t>
  </si>
  <si>
    <t>originální toner, min.výtěžnost 1000 stran</t>
  </si>
  <si>
    <t>Toner do multifunkčního zařízení UTAX CDC 1725 - barva žlutá (yellow)</t>
  </si>
  <si>
    <t>Originální nebokompatibilní toner splňující podmínky certifikátu STMC. Minimální výtěžnost při 5% pokrytí 12000 stran</t>
  </si>
  <si>
    <t>EO - Vlková , Tel: 377631146</t>
  </si>
  <si>
    <t>Univerzitní 8,rektorát, kanclář 218,Plzeň</t>
  </si>
  <si>
    <t>Toner pro tiskárnu Triumph Adler DCC 6525, barva purpurová (magenta)</t>
  </si>
  <si>
    <t>Originální toner Triumph Adler, výtěžnost 6000 stran.</t>
  </si>
  <si>
    <t>Peckertová Miluše 37763 1361</t>
  </si>
  <si>
    <t>Univerzitní 22, UU 207,Plzeň</t>
  </si>
  <si>
    <t>Toner pro tiskárnu Triumph Adler DCC 6525, barva azurová (cyan)</t>
  </si>
  <si>
    <t>Toner pro tiskárnu Triumph Adler DCC 6525,  barva žlutá (yellow),</t>
  </si>
  <si>
    <t xml:space="preserve">Toner do tiskárny Triumph Adler 3505ci- černý  </t>
  </si>
  <si>
    <t>Originální toner. Výtěžnost 25000 stran.</t>
  </si>
  <si>
    <t>PUNTIS
LO1506</t>
  </si>
  <si>
    <t>M. Lintimerová
37763 2543</t>
  </si>
  <si>
    <t xml:space="preserve">Technická 8, Plzeň
NTIS
UN 526
</t>
  </si>
  <si>
    <t xml:space="preserve">Toner do tiskárny Triumph Adler 3505ci- azurový  </t>
  </si>
  <si>
    <t>Originální toner. Výtěžnost 15000 stran.</t>
  </si>
  <si>
    <t xml:space="preserve">Toner do tiskárny Triumph Adler 3505ci- purpurový  </t>
  </si>
  <si>
    <t xml:space="preserve">Toner do tiskárny Triumph Adler 3505ci- žlutý  </t>
  </si>
  <si>
    <t xml:space="preserve">Toner do tiskárny OKI MC332-black </t>
  </si>
  <si>
    <t>Originální toner. Výtěžnost 2200 stran.</t>
  </si>
  <si>
    <t>Lenka Holečková, 37763 4808</t>
  </si>
  <si>
    <t xml:space="preserve">Veleslavínova 42, Plzeń VC 122 </t>
  </si>
  <si>
    <t>Toner do tiskárny OKI MC332-cyan</t>
  </si>
  <si>
    <t>Originální toner. Výtěžnost 1500 stran.</t>
  </si>
  <si>
    <t xml:space="preserve">Toner do tiskárny OKI MC332-magenta </t>
  </si>
  <si>
    <t xml:space="preserve">Toner do tiskárny OKI MC332-yellow </t>
  </si>
  <si>
    <t xml:space="preserve">Toner pro OKI MB441 </t>
  </si>
  <si>
    <t xml:space="preserve">Originální, nebo kompatibilní toner splňující podmínky certifikátu STMC. Minimální výtěžnost při 5% pokrytí 2500 stran. </t>
  </si>
  <si>
    <t>EVERDARCE
TA04010727</t>
  </si>
  <si>
    <t>M. Lintimerová
tel: 37763 2543</t>
  </si>
  <si>
    <t>Technická 8
NTIS, UN 526 Plzeň</t>
  </si>
  <si>
    <t xml:space="preserve">Toner do tiskárny Samsung M2875nd </t>
  </si>
  <si>
    <t>Originální toner black  pro Samsung M2875nd,min výtěžnost 3000 stran</t>
  </si>
  <si>
    <t>Stanovení rozsahu PpS a jejich ocenění
TA04020320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</si>
  <si>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</si>
  <si>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</si>
  <si>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</si>
  <si>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</si>
  <si>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</si>
  <si>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</si>
  <si>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
</t>
  </si>
  <si>
    <t>Stygian kompatibilní toner OKI 44973533/ žlutý/ 1500s</t>
  </si>
  <si>
    <t>Stygian kompatibilní toner OKI 44973534/ cervený/ 1500s.</t>
  </si>
  <si>
    <t>Stygian kompatibilní toner OKI 44973535/ modrý/ 1500s.</t>
  </si>
  <si>
    <t>OKI originál tonerová kazeta 45807102/ B412/512/MB472/562../ 3000 stran/ černá</t>
  </si>
  <si>
    <t>Printline kompatibilní toner s OKI 44992402, černá</t>
  </si>
  <si>
    <t>COLOROVO 411-BK | černý | 3000 str | OKI B411/431/MB461/471 | 44574702</t>
  </si>
  <si>
    <t>RICOH 0381180 Transfer Pás SP C310 90000 str</t>
  </si>
  <si>
    <t>originální toner do tiskárny Triumph Adler DCC 3505ci, výtěžnost 25000 stran, černý</t>
  </si>
  <si>
    <t xml:space="preserve">originální toner do tiskárny Triumph Adler DCC 3505ci, výtěžnost 15000 stran, azurový
</t>
  </si>
  <si>
    <t xml:space="preserve">originální toner do tiskárny Triumph Adler DCC 3505ci, výtěžnost 15000 stran, purpurový
</t>
  </si>
  <si>
    <t xml:space="preserve">originální toner do tiskárny Triumph Adler DCC 3505ci, výtěžnost 15000 stran, žlutý
</t>
  </si>
  <si>
    <t>Stygian kompatibilní toner OKI 44973536/ černý/ 2200s. + Stygian kompatibilní toner OKI 44973533/ žlutý/ 1500s. + Stygian kompatibilní toner OKI 44973534/ červený/ 1500s. + Stygian kompatibilní toner OKI 44973535/ modrý/ 1500s.</t>
  </si>
  <si>
    <t>Stygian kompatibilní toner OKI 44992401/ cerný/ 1500s.</t>
  </si>
  <si>
    <t>Brother TN-1030 (HL-11xx, DCP-15xx, 1000 str)</t>
  </si>
  <si>
    <t>Originální toner do multifunkčního zařízení UTAX CDC 1725 - barva žlutá (yellow), 12000 str</t>
  </si>
  <si>
    <t>Originální toner pro tiskárnu Triumph Adler DCC 6525, barva purpurová (magenta), výtěžnost 6000 stran</t>
  </si>
  <si>
    <t>Originální toner pro tiskárnu Triumph Adler DCC 6525, barva azurová (cyan), výtěžnost 6000 stran</t>
  </si>
  <si>
    <t>Originální toner pro tiskárnu Triumph Adler DCC 6525, barva žlutá (yellow), výtěžnost 6000 stran</t>
  </si>
  <si>
    <t>OKI 44973536 Černý</t>
  </si>
  <si>
    <t>OKI 44973535 Cyan</t>
  </si>
  <si>
    <t>OKI 44973534 Magenta</t>
  </si>
  <si>
    <t>OKI 44973533 Žlutý</t>
  </si>
  <si>
    <t>Samsung MLT-D116L/ELS 3000 stran Toner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</si>
</sst>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3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/>
      <right style="thick"/>
      <top style="thick"/>
      <bottom/>
    </border>
    <border>
      <left style="thin"/>
      <right/>
      <top/>
      <bottom style="thick"/>
    </border>
    <border>
      <left style="thick"/>
      <right style="medium"/>
      <top/>
      <bottom style="thick"/>
    </border>
    <border>
      <left style="thin"/>
      <right/>
      <top style="thick"/>
      <bottom style="thick"/>
    </border>
    <border>
      <left style="thick"/>
      <right style="medium"/>
      <top style="thick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 style="thick"/>
    </border>
    <border>
      <left style="thin"/>
      <right style="thin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ont="1" applyFill="1" applyBorder="1" applyAlignment="1" applyProtection="1">
      <alignment horizontal="right" vertical="center" indent="1"/>
      <protection/>
    </xf>
    <xf numFmtId="164" fontId="0" fillId="3" borderId="10" xfId="0" applyNumberFormat="1" applyFill="1" applyBorder="1" applyAlignment="1" applyProtection="1">
      <alignment horizontal="right" vertical="center" indent="1"/>
      <protection locked="0"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1" xfId="0" applyNumberFormat="1" applyFill="1" applyBorder="1" applyAlignment="1" applyProtection="1">
      <alignment vertical="top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2" fontId="0" fillId="4" borderId="13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vertical="center" wrapTex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2" fontId="0" fillId="4" borderId="14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Protection="1">
      <protection/>
    </xf>
    <xf numFmtId="2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2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7" xfId="0" applyNumberFormat="1" applyFont="1" applyFill="1" applyBorder="1" applyAlignment="1" applyProtection="1">
      <alignment vertical="center" wrapText="1" shrinkToFi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7" borderId="3" xfId="0" applyNumberFormat="1" applyFont="1" applyFill="1" applyBorder="1" applyAlignment="1" applyProtection="1">
      <alignment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7" borderId="4" xfId="0" applyNumberFormat="1" applyFont="1" applyFill="1" applyBorder="1" applyAlignment="1" applyProtection="1">
      <alignment vertical="center" wrapText="1"/>
      <protection/>
    </xf>
    <xf numFmtId="3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2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top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center" wrapText="1"/>
      <protection/>
    </xf>
    <xf numFmtId="0" fontId="0" fillId="0" borderId="19" xfId="0" applyBorder="1" applyProtection="1">
      <protection/>
    </xf>
    <xf numFmtId="2" fontId="0" fillId="4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0" fontId="0" fillId="2" borderId="15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ill="1" applyBorder="1" applyAlignment="1" applyProtection="1">
      <alignment horizontal="center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ill="1" applyBorder="1" applyAlignment="1" applyProtection="1">
      <alignment horizontal="center" vertical="center" wrapText="1"/>
      <protection/>
    </xf>
    <xf numFmtId="2" fontId="0" fillId="4" borderId="22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0" fontId="16" fillId="2" borderId="23" xfId="0" applyFont="1" applyFill="1" applyBorder="1" applyAlignment="1" applyProtection="1">
      <alignment horizontal="left" vertical="center" wrapText="1"/>
      <protection/>
    </xf>
    <xf numFmtId="0" fontId="0" fillId="2" borderId="24" xfId="0" applyNumberForma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left" vertical="center" wrapText="1"/>
      <protection/>
    </xf>
    <xf numFmtId="0" fontId="16" fillId="2" borderId="26" xfId="0" applyFont="1" applyFill="1" applyBorder="1" applyAlignment="1" applyProtection="1">
      <alignment horizontal="left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16" fillId="2" borderId="28" xfId="0" applyFont="1" applyFill="1" applyBorder="1" applyAlignment="1" applyProtection="1">
      <alignment horizontal="left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2" borderId="30" xfId="0" applyNumberFormat="1" applyFill="1" applyBorder="1" applyAlignment="1" applyProtection="1">
      <alignment horizontal="center" vertical="center" wrapText="1"/>
      <protection/>
    </xf>
    <xf numFmtId="49" fontId="0" fillId="2" borderId="12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49" fontId="0" fillId="2" borderId="31" xfId="0" applyNumberFormat="1" applyFont="1" applyFill="1" applyBorder="1" applyAlignment="1" applyProtection="1">
      <alignment horizontal="left" vertical="center" wrapText="1"/>
      <protection/>
    </xf>
    <xf numFmtId="49" fontId="0" fillId="2" borderId="31" xfId="0" applyNumberForma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32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7" borderId="25" xfId="0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25" xfId="0" applyFont="1" applyFill="1" applyBorder="1" applyAlignment="1" applyProtection="1">
      <alignment horizontal="center" vertical="center" wrapText="1"/>
      <protection/>
    </xf>
    <xf numFmtId="0" fontId="0" fillId="7" borderId="1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95250</xdr:colOff>
      <xdr:row>38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415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914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2298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30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40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95250</xdr:colOff>
      <xdr:row>36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95250</xdr:colOff>
      <xdr:row>44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85725</xdr:colOff>
      <xdr:row>37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44</xdr:row>
      <xdr:rowOff>0</xdr:rowOff>
    </xdr:from>
    <xdr:to>
      <xdr:col>19</xdr:col>
      <xdr:colOff>190500</xdr:colOff>
      <xdr:row>45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323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2612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38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78425" y="24326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365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878800" y="2440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90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19050</xdr:rowOff>
    </xdr:to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19050</xdr:rowOff>
    </xdr:to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19050</xdr:rowOff>
    </xdr:to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19050</xdr:rowOff>
    </xdr:to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19050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21</xdr:row>
      <xdr:rowOff>19050</xdr:rowOff>
    </xdr:to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20</xdr:row>
      <xdr:rowOff>495300</xdr:rowOff>
    </xdr:to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171450</xdr:rowOff>
    </xdr:to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74200" y="12639675"/>
          <a:ext cx="1905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="90" zoomScaleNormal="90" zoomScaleSheetLayoutView="55" workbookViewId="0" topLeftCell="F34">
      <selection activeCell="G34" sqref="G34"/>
    </sheetView>
  </sheetViews>
  <sheetFormatPr defaultColWidth="8.8515625" defaultRowHeight="15"/>
  <cols>
    <col min="1" max="1" width="1.421875" style="87" customWidth="1"/>
    <col min="2" max="2" width="5.7109375" style="87" customWidth="1"/>
    <col min="3" max="3" width="47.140625" style="25" customWidth="1"/>
    <col min="4" max="4" width="9.7109375" style="151" customWidth="1"/>
    <col min="5" max="5" width="9.00390625" style="29" customWidth="1"/>
    <col min="6" max="6" width="40.7109375" style="25" customWidth="1"/>
    <col min="7" max="7" width="34.8515625" style="152" customWidth="1"/>
    <col min="8" max="8" width="20.8515625" style="25" customWidth="1"/>
    <col min="9" max="9" width="19.00390625" style="25" customWidth="1"/>
    <col min="10" max="10" width="28.00390625" style="26" customWidth="1"/>
    <col min="11" max="11" width="18.57421875" style="26" customWidth="1"/>
    <col min="12" max="12" width="19.421875" style="25" customWidth="1"/>
    <col min="13" max="14" width="22.140625" style="152" hidden="1" customWidth="1"/>
    <col min="15" max="15" width="19.8515625" style="152" hidden="1" customWidth="1"/>
    <col min="16" max="16" width="20.8515625" style="87" customWidth="1"/>
    <col min="17" max="17" width="16.8515625" style="87" customWidth="1"/>
    <col min="18" max="18" width="21.00390625" style="87" customWidth="1"/>
    <col min="19" max="19" width="19.421875" style="87" customWidth="1"/>
    <col min="20" max="20" width="8.8515625" style="87" customWidth="1"/>
    <col min="21" max="21" width="12.57421875" style="87" customWidth="1"/>
    <col min="22" max="22" width="11.421875" style="87" customWidth="1"/>
    <col min="23" max="16384" width="8.8515625" style="87" customWidth="1"/>
  </cols>
  <sheetData>
    <row r="1" spans="2:15" s="26" customFormat="1" ht="24.6" customHeight="1" thickTop="1">
      <c r="B1" s="175" t="s">
        <v>43</v>
      </c>
      <c r="C1" s="176"/>
      <c r="D1" s="29"/>
      <c r="E1" s="29"/>
      <c r="F1" s="25"/>
      <c r="G1" s="70"/>
      <c r="H1" s="70"/>
      <c r="I1" s="71"/>
      <c r="J1" s="71"/>
      <c r="K1" s="72"/>
      <c r="L1" s="73"/>
      <c r="M1" s="25"/>
      <c r="N1" s="25"/>
      <c r="O1" s="25"/>
    </row>
    <row r="2" spans="3:19" s="26" customFormat="1" ht="18.75" customHeight="1">
      <c r="C2" s="25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Q2" s="174" t="s">
        <v>59</v>
      </c>
      <c r="R2" s="174"/>
      <c r="S2" s="174"/>
    </row>
    <row r="3" spans="2:18" s="26" customFormat="1" ht="28.5" customHeight="1">
      <c r="B3" s="74"/>
      <c r="C3" s="75" t="s">
        <v>16</v>
      </c>
      <c r="D3" s="76"/>
      <c r="E3" s="76"/>
      <c r="F3" s="76"/>
      <c r="G3" s="25"/>
      <c r="H3" s="25"/>
      <c r="I3" s="25"/>
      <c r="J3" s="25"/>
      <c r="K3" s="25"/>
      <c r="L3" s="77"/>
      <c r="M3" s="78"/>
      <c r="N3" s="78"/>
      <c r="O3" s="78"/>
      <c r="P3" s="78"/>
      <c r="Q3" s="77"/>
      <c r="R3" s="77"/>
    </row>
    <row r="4" spans="2:18" s="26" customFormat="1" ht="21" customHeight="1" thickBot="1">
      <c r="B4" s="79"/>
      <c r="C4" s="80" t="s">
        <v>4</v>
      </c>
      <c r="D4" s="76"/>
      <c r="E4" s="76"/>
      <c r="F4" s="76"/>
      <c r="G4" s="76"/>
      <c r="H4" s="77"/>
      <c r="I4" s="77"/>
      <c r="J4" s="77"/>
      <c r="K4" s="77"/>
      <c r="L4" s="77"/>
      <c r="M4" s="25"/>
      <c r="N4" s="25"/>
      <c r="O4" s="25"/>
      <c r="P4" s="25"/>
      <c r="Q4" s="77"/>
      <c r="R4" s="77"/>
    </row>
    <row r="5" spans="2:17" s="26" customFormat="1" ht="42.75" customHeight="1" thickBot="1">
      <c r="B5" s="27"/>
      <c r="C5" s="28"/>
      <c r="D5" s="29"/>
      <c r="E5" s="29"/>
      <c r="F5" s="25"/>
      <c r="G5" s="30" t="s">
        <v>3</v>
      </c>
      <c r="H5" s="25"/>
      <c r="I5" s="25"/>
      <c r="J5" s="81"/>
      <c r="L5" s="25"/>
      <c r="M5" s="31"/>
      <c r="N5" s="31"/>
      <c r="O5" s="32"/>
      <c r="Q5" s="30" t="s">
        <v>3</v>
      </c>
    </row>
    <row r="6" spans="2:19" s="26" customFormat="1" ht="94.5" customHeight="1" thickBot="1" thickTop="1">
      <c r="B6" s="33" t="s">
        <v>1</v>
      </c>
      <c r="C6" s="34" t="s">
        <v>105</v>
      </c>
      <c r="D6" s="34" t="s">
        <v>0</v>
      </c>
      <c r="E6" s="34" t="s">
        <v>106</v>
      </c>
      <c r="F6" s="34" t="s">
        <v>107</v>
      </c>
      <c r="G6" s="35" t="s">
        <v>2</v>
      </c>
      <c r="H6" s="34" t="s">
        <v>108</v>
      </c>
      <c r="I6" s="34" t="s">
        <v>109</v>
      </c>
      <c r="J6" s="34" t="s">
        <v>18</v>
      </c>
      <c r="K6" s="36" t="s">
        <v>110</v>
      </c>
      <c r="L6" s="34" t="s">
        <v>111</v>
      </c>
      <c r="M6" s="37" t="s">
        <v>17</v>
      </c>
      <c r="N6" s="37" t="s">
        <v>10</v>
      </c>
      <c r="O6" s="34" t="s">
        <v>11</v>
      </c>
      <c r="P6" s="34" t="s">
        <v>12</v>
      </c>
      <c r="Q6" s="68" t="s">
        <v>13</v>
      </c>
      <c r="R6" s="68" t="s">
        <v>14</v>
      </c>
      <c r="S6" s="68" t="s">
        <v>15</v>
      </c>
    </row>
    <row r="7" spans="1:22" ht="45.75" thickTop="1">
      <c r="A7" s="82"/>
      <c r="B7" s="83">
        <v>1</v>
      </c>
      <c r="C7" s="84" t="s">
        <v>19</v>
      </c>
      <c r="D7" s="85">
        <v>1</v>
      </c>
      <c r="E7" s="65" t="s">
        <v>20</v>
      </c>
      <c r="F7" s="86" t="s">
        <v>55</v>
      </c>
      <c r="G7" s="18" t="s">
        <v>112</v>
      </c>
      <c r="H7" s="168" t="s">
        <v>54</v>
      </c>
      <c r="I7" s="168" t="s">
        <v>23</v>
      </c>
      <c r="J7" s="168" t="s">
        <v>24</v>
      </c>
      <c r="K7" s="168" t="s">
        <v>26</v>
      </c>
      <c r="L7" s="168" t="s">
        <v>25</v>
      </c>
      <c r="M7" s="19">
        <f aca="true" t="shared" si="0" ref="M7:M34">D7*O7</f>
        <v>500</v>
      </c>
      <c r="N7" s="19">
        <f aca="true" t="shared" si="1" ref="N7:N34">D7*P7</f>
        <v>600</v>
      </c>
      <c r="O7" s="7">
        <v>500</v>
      </c>
      <c r="P7" s="7">
        <v>600</v>
      </c>
      <c r="Q7" s="21">
        <v>560</v>
      </c>
      <c r="R7" s="22">
        <f aca="true" t="shared" si="2" ref="R7:R34">D7*Q7</f>
        <v>560</v>
      </c>
      <c r="S7" s="43" t="str">
        <f aca="true" t="shared" si="3" ref="S7:S34">IF(ISNUMBER(Q7),IF(Q7&gt;P7,"NEVYHOVUJE","VYHOVUJE")," ")</f>
        <v>VYHOVUJE</v>
      </c>
      <c r="U7" s="88"/>
      <c r="V7" s="88"/>
    </row>
    <row r="8" spans="2:22" ht="45">
      <c r="B8" s="89">
        <v>2</v>
      </c>
      <c r="C8" s="90" t="s">
        <v>21</v>
      </c>
      <c r="D8" s="91">
        <v>1</v>
      </c>
      <c r="E8" s="92" t="s">
        <v>20</v>
      </c>
      <c r="F8" s="90" t="s">
        <v>56</v>
      </c>
      <c r="G8" s="8" t="s">
        <v>113</v>
      </c>
      <c r="H8" s="170"/>
      <c r="I8" s="170"/>
      <c r="J8" s="170"/>
      <c r="K8" s="170"/>
      <c r="L8" s="170"/>
      <c r="M8" s="9">
        <f t="shared" si="0"/>
        <v>500</v>
      </c>
      <c r="N8" s="9">
        <f t="shared" si="1"/>
        <v>600</v>
      </c>
      <c r="O8" s="10">
        <v>500</v>
      </c>
      <c r="P8" s="10">
        <v>600</v>
      </c>
      <c r="Q8" s="11">
        <v>560</v>
      </c>
      <c r="R8" s="12">
        <f t="shared" si="2"/>
        <v>560</v>
      </c>
      <c r="S8" s="44" t="str">
        <f t="shared" si="3"/>
        <v>VYHOVUJE</v>
      </c>
      <c r="U8" s="88"/>
      <c r="V8" s="88"/>
    </row>
    <row r="9" spans="1:22" ht="45.75" thickBot="1">
      <c r="A9" s="93"/>
      <c r="B9" s="94">
        <v>3</v>
      </c>
      <c r="C9" s="95" t="s">
        <v>22</v>
      </c>
      <c r="D9" s="64">
        <v>1</v>
      </c>
      <c r="E9" s="55" t="s">
        <v>20</v>
      </c>
      <c r="F9" s="95" t="s">
        <v>60</v>
      </c>
      <c r="G9" s="13" t="s">
        <v>114</v>
      </c>
      <c r="H9" s="169"/>
      <c r="I9" s="169"/>
      <c r="J9" s="169"/>
      <c r="K9" s="169"/>
      <c r="L9" s="169"/>
      <c r="M9" s="14">
        <f t="shared" si="0"/>
        <v>500</v>
      </c>
      <c r="N9" s="14">
        <f t="shared" si="1"/>
        <v>600</v>
      </c>
      <c r="O9" s="10">
        <v>500</v>
      </c>
      <c r="P9" s="15">
        <v>600</v>
      </c>
      <c r="Q9" s="16">
        <v>560</v>
      </c>
      <c r="R9" s="17">
        <f t="shared" si="2"/>
        <v>560</v>
      </c>
      <c r="S9" s="45" t="str">
        <f t="shared" si="3"/>
        <v>VYHOVUJE</v>
      </c>
      <c r="U9" s="88"/>
      <c r="V9" s="88"/>
    </row>
    <row r="10" spans="1:22" ht="60" customHeight="1" thickBot="1" thickTop="1">
      <c r="A10" s="96"/>
      <c r="B10" s="97">
        <v>4</v>
      </c>
      <c r="C10" s="98" t="s">
        <v>27</v>
      </c>
      <c r="D10" s="99">
        <v>1</v>
      </c>
      <c r="E10" s="47" t="s">
        <v>20</v>
      </c>
      <c r="F10" s="100" t="s">
        <v>57</v>
      </c>
      <c r="G10" s="46" t="s">
        <v>115</v>
      </c>
      <c r="H10" s="47" t="s">
        <v>54</v>
      </c>
      <c r="I10" s="47" t="s">
        <v>23</v>
      </c>
      <c r="J10" s="47" t="s">
        <v>28</v>
      </c>
      <c r="K10" s="47" t="s">
        <v>30</v>
      </c>
      <c r="L10" s="47" t="s">
        <v>29</v>
      </c>
      <c r="M10" s="48">
        <f t="shared" si="0"/>
        <v>2000</v>
      </c>
      <c r="N10" s="48">
        <f t="shared" si="1"/>
        <v>2500</v>
      </c>
      <c r="O10" s="49">
        <v>2000</v>
      </c>
      <c r="P10" s="49">
        <v>2500</v>
      </c>
      <c r="Q10" s="50">
        <v>1660</v>
      </c>
      <c r="R10" s="51">
        <f t="shared" si="2"/>
        <v>1660</v>
      </c>
      <c r="S10" s="52" t="str">
        <f t="shared" si="3"/>
        <v>VYHOVUJE</v>
      </c>
      <c r="U10" s="88"/>
      <c r="V10" s="88"/>
    </row>
    <row r="11" spans="1:22" ht="57.75" customHeight="1" thickTop="1">
      <c r="A11" s="82"/>
      <c r="B11" s="83">
        <v>5</v>
      </c>
      <c r="C11" s="101" t="s">
        <v>48</v>
      </c>
      <c r="D11" s="102">
        <v>1</v>
      </c>
      <c r="E11" s="103" t="s">
        <v>20</v>
      </c>
      <c r="F11" s="101" t="s">
        <v>31</v>
      </c>
      <c r="G11" s="18" t="s">
        <v>116</v>
      </c>
      <c r="H11" s="180" t="s">
        <v>54</v>
      </c>
      <c r="I11" s="180" t="s">
        <v>23</v>
      </c>
      <c r="J11" s="178" t="s">
        <v>32</v>
      </c>
      <c r="K11" s="178" t="s">
        <v>34</v>
      </c>
      <c r="L11" s="178" t="s">
        <v>33</v>
      </c>
      <c r="M11" s="19">
        <f t="shared" si="0"/>
        <v>483.3</v>
      </c>
      <c r="N11" s="19">
        <f t="shared" si="1"/>
        <v>537</v>
      </c>
      <c r="O11" s="20">
        <f>P11*0.9</f>
        <v>483.3</v>
      </c>
      <c r="P11" s="20">
        <v>537</v>
      </c>
      <c r="Q11" s="21">
        <v>530</v>
      </c>
      <c r="R11" s="22">
        <f t="shared" si="2"/>
        <v>530</v>
      </c>
      <c r="S11" s="43" t="str">
        <f t="shared" si="3"/>
        <v>VYHOVUJE</v>
      </c>
      <c r="U11" s="88"/>
      <c r="V11" s="88"/>
    </row>
    <row r="12" spans="1:22" ht="65.85" customHeight="1" thickBot="1">
      <c r="A12" s="93"/>
      <c r="B12" s="83">
        <v>6</v>
      </c>
      <c r="C12" s="104" t="s">
        <v>49</v>
      </c>
      <c r="D12" s="105">
        <v>4</v>
      </c>
      <c r="E12" s="106" t="s">
        <v>20</v>
      </c>
      <c r="F12" s="104" t="s">
        <v>58</v>
      </c>
      <c r="G12" s="13" t="s">
        <v>117</v>
      </c>
      <c r="H12" s="181"/>
      <c r="I12" s="181"/>
      <c r="J12" s="179"/>
      <c r="K12" s="179"/>
      <c r="L12" s="179"/>
      <c r="M12" s="14">
        <f t="shared" si="0"/>
        <v>2379.6</v>
      </c>
      <c r="N12" s="14">
        <f t="shared" si="1"/>
        <v>2644</v>
      </c>
      <c r="O12" s="53">
        <f aca="true" t="shared" si="4" ref="O12:O18">P12*0.9</f>
        <v>594.9</v>
      </c>
      <c r="P12" s="15">
        <v>661</v>
      </c>
      <c r="Q12" s="16">
        <v>540</v>
      </c>
      <c r="R12" s="17">
        <f t="shared" si="2"/>
        <v>2160</v>
      </c>
      <c r="S12" s="45" t="str">
        <f t="shared" si="3"/>
        <v>VYHOVUJE</v>
      </c>
      <c r="U12" s="88"/>
      <c r="V12" s="88"/>
    </row>
    <row r="13" spans="1:22" ht="45" customHeight="1" thickBot="1" thickTop="1">
      <c r="A13" s="82"/>
      <c r="B13" s="94">
        <v>7</v>
      </c>
      <c r="C13" s="107" t="s">
        <v>61</v>
      </c>
      <c r="D13" s="99">
        <v>1</v>
      </c>
      <c r="E13" s="47" t="s">
        <v>20</v>
      </c>
      <c r="F13" s="107" t="s">
        <v>62</v>
      </c>
      <c r="G13" s="46" t="s">
        <v>118</v>
      </c>
      <c r="H13" s="47" t="s">
        <v>54</v>
      </c>
      <c r="I13" s="47"/>
      <c r="J13" s="47"/>
      <c r="K13" s="47" t="s">
        <v>35</v>
      </c>
      <c r="L13" s="47" t="s">
        <v>36</v>
      </c>
      <c r="M13" s="48">
        <f t="shared" si="0"/>
        <v>2700</v>
      </c>
      <c r="N13" s="48">
        <f t="shared" si="1"/>
        <v>3000</v>
      </c>
      <c r="O13" s="49">
        <f t="shared" si="4"/>
        <v>2700</v>
      </c>
      <c r="P13" s="49">
        <v>3000</v>
      </c>
      <c r="Q13" s="50">
        <v>2230</v>
      </c>
      <c r="R13" s="51">
        <f t="shared" si="2"/>
        <v>2230</v>
      </c>
      <c r="S13" s="52" t="str">
        <f t="shared" si="3"/>
        <v>VYHOVUJE</v>
      </c>
      <c r="U13" s="88"/>
      <c r="V13" s="88"/>
    </row>
    <row r="14" spans="1:22" ht="49.5" customHeight="1" thickTop="1">
      <c r="A14" s="108"/>
      <c r="B14" s="109">
        <v>8</v>
      </c>
      <c r="C14" s="110" t="s">
        <v>44</v>
      </c>
      <c r="D14" s="111">
        <v>1</v>
      </c>
      <c r="E14" s="112" t="s">
        <v>20</v>
      </c>
      <c r="F14" s="113" t="s">
        <v>51</v>
      </c>
      <c r="G14" s="18" t="s">
        <v>119</v>
      </c>
      <c r="H14" s="168" t="s">
        <v>54</v>
      </c>
      <c r="I14" s="168" t="s">
        <v>23</v>
      </c>
      <c r="J14" s="168" t="s">
        <v>37</v>
      </c>
      <c r="K14" s="168" t="s">
        <v>39</v>
      </c>
      <c r="L14" s="168" t="s">
        <v>38</v>
      </c>
      <c r="M14" s="19">
        <f t="shared" si="0"/>
        <v>2700</v>
      </c>
      <c r="N14" s="19">
        <f t="shared" si="1"/>
        <v>3000</v>
      </c>
      <c r="O14" s="20">
        <f t="shared" si="4"/>
        <v>2700</v>
      </c>
      <c r="P14" s="20">
        <v>3000</v>
      </c>
      <c r="Q14" s="21">
        <v>1845</v>
      </c>
      <c r="R14" s="22">
        <f t="shared" si="2"/>
        <v>1845</v>
      </c>
      <c r="S14" s="43" t="str">
        <f t="shared" si="3"/>
        <v>VYHOVUJE</v>
      </c>
      <c r="U14" s="88"/>
      <c r="V14" s="88"/>
    </row>
    <row r="15" spans="2:22" ht="63" customHeight="1">
      <c r="B15" s="83">
        <v>9</v>
      </c>
      <c r="C15" s="90" t="s">
        <v>45</v>
      </c>
      <c r="D15" s="91">
        <v>1</v>
      </c>
      <c r="E15" s="92" t="s">
        <v>20</v>
      </c>
      <c r="F15" s="90" t="s">
        <v>50</v>
      </c>
      <c r="G15" s="8" t="s">
        <v>120</v>
      </c>
      <c r="H15" s="170"/>
      <c r="I15" s="170"/>
      <c r="J15" s="170"/>
      <c r="K15" s="170"/>
      <c r="L15" s="170"/>
      <c r="M15" s="9">
        <f t="shared" si="0"/>
        <v>3600</v>
      </c>
      <c r="N15" s="9">
        <f t="shared" si="1"/>
        <v>4000</v>
      </c>
      <c r="O15" s="20">
        <f t="shared" si="4"/>
        <v>3600</v>
      </c>
      <c r="P15" s="10">
        <v>4000</v>
      </c>
      <c r="Q15" s="11">
        <v>2314</v>
      </c>
      <c r="R15" s="12">
        <f t="shared" si="2"/>
        <v>2314</v>
      </c>
      <c r="S15" s="44" t="str">
        <f t="shared" si="3"/>
        <v>VYHOVUJE</v>
      </c>
      <c r="U15" s="88"/>
      <c r="V15" s="88"/>
    </row>
    <row r="16" spans="2:22" ht="60">
      <c r="B16" s="83">
        <v>10</v>
      </c>
      <c r="C16" s="90" t="s">
        <v>46</v>
      </c>
      <c r="D16" s="91">
        <v>1</v>
      </c>
      <c r="E16" s="92" t="s">
        <v>20</v>
      </c>
      <c r="F16" s="90" t="s">
        <v>50</v>
      </c>
      <c r="G16" s="8" t="s">
        <v>121</v>
      </c>
      <c r="H16" s="170"/>
      <c r="I16" s="170"/>
      <c r="J16" s="170"/>
      <c r="K16" s="170"/>
      <c r="L16" s="170"/>
      <c r="M16" s="9">
        <f t="shared" si="0"/>
        <v>3600</v>
      </c>
      <c r="N16" s="9">
        <f t="shared" si="1"/>
        <v>4000</v>
      </c>
      <c r="O16" s="20">
        <f t="shared" si="4"/>
        <v>3600</v>
      </c>
      <c r="P16" s="10">
        <v>4000</v>
      </c>
      <c r="Q16" s="11">
        <v>2314</v>
      </c>
      <c r="R16" s="12">
        <f t="shared" si="2"/>
        <v>2314</v>
      </c>
      <c r="S16" s="44" t="str">
        <f t="shared" si="3"/>
        <v>VYHOVUJE</v>
      </c>
      <c r="U16" s="88"/>
      <c r="V16" s="88"/>
    </row>
    <row r="17" spans="1:22" ht="63.75" customHeight="1" thickBot="1">
      <c r="A17" s="114"/>
      <c r="B17" s="115">
        <v>11</v>
      </c>
      <c r="C17" s="95" t="s">
        <v>47</v>
      </c>
      <c r="D17" s="64">
        <v>1</v>
      </c>
      <c r="E17" s="55" t="s">
        <v>20</v>
      </c>
      <c r="F17" s="95" t="s">
        <v>50</v>
      </c>
      <c r="G17" s="13" t="s">
        <v>122</v>
      </c>
      <c r="H17" s="169"/>
      <c r="I17" s="169"/>
      <c r="J17" s="169"/>
      <c r="K17" s="169"/>
      <c r="L17" s="169"/>
      <c r="M17" s="14">
        <f t="shared" si="0"/>
        <v>3600</v>
      </c>
      <c r="N17" s="14">
        <f t="shared" si="1"/>
        <v>4000</v>
      </c>
      <c r="O17" s="53">
        <f t="shared" si="4"/>
        <v>3600</v>
      </c>
      <c r="P17" s="15">
        <v>4000</v>
      </c>
      <c r="Q17" s="16">
        <v>2314</v>
      </c>
      <c r="R17" s="17">
        <f t="shared" si="2"/>
        <v>2314</v>
      </c>
      <c r="S17" s="45" t="str">
        <f t="shared" si="3"/>
        <v>VYHOVUJE</v>
      </c>
      <c r="U17" s="88"/>
      <c r="V17" s="88"/>
    </row>
    <row r="18" spans="1:22" ht="165" customHeight="1" thickBot="1" thickTop="1">
      <c r="A18" s="116"/>
      <c r="B18" s="115">
        <v>12</v>
      </c>
      <c r="C18" s="100" t="s">
        <v>52</v>
      </c>
      <c r="D18" s="99">
        <v>1</v>
      </c>
      <c r="E18" s="47" t="s">
        <v>40</v>
      </c>
      <c r="F18" s="100" t="s">
        <v>53</v>
      </c>
      <c r="G18" s="46" t="s">
        <v>123</v>
      </c>
      <c r="H18" s="47" t="s">
        <v>54</v>
      </c>
      <c r="I18" s="47"/>
      <c r="J18" s="47"/>
      <c r="K18" s="47" t="s">
        <v>42</v>
      </c>
      <c r="L18" s="47" t="s">
        <v>41</v>
      </c>
      <c r="M18" s="48">
        <f t="shared" si="0"/>
        <v>2250</v>
      </c>
      <c r="N18" s="48">
        <f t="shared" si="1"/>
        <v>2500</v>
      </c>
      <c r="O18" s="49">
        <f t="shared" si="4"/>
        <v>2250</v>
      </c>
      <c r="P18" s="49">
        <v>2500</v>
      </c>
      <c r="Q18" s="58">
        <v>2240</v>
      </c>
      <c r="R18" s="51">
        <f t="shared" si="2"/>
        <v>2240</v>
      </c>
      <c r="S18" s="52" t="str">
        <f t="shared" si="3"/>
        <v>VYHOVUJE</v>
      </c>
      <c r="U18" s="88"/>
      <c r="V18" s="88"/>
    </row>
    <row r="19" spans="1:22" ht="60.75" thickTop="1">
      <c r="A19" s="117"/>
      <c r="B19" s="83">
        <v>13</v>
      </c>
      <c r="C19" s="118" t="s">
        <v>63</v>
      </c>
      <c r="D19" s="111">
        <v>2</v>
      </c>
      <c r="E19" s="112" t="s">
        <v>20</v>
      </c>
      <c r="F19" s="119" t="s">
        <v>64</v>
      </c>
      <c r="G19" s="66" t="s">
        <v>124</v>
      </c>
      <c r="H19" s="168" t="s">
        <v>65</v>
      </c>
      <c r="I19" s="168"/>
      <c r="J19" s="168"/>
      <c r="K19" s="168" t="s">
        <v>66</v>
      </c>
      <c r="L19" s="168" t="s">
        <v>67</v>
      </c>
      <c r="M19" s="19">
        <f t="shared" si="0"/>
        <v>2160</v>
      </c>
      <c r="N19" s="19">
        <f t="shared" si="1"/>
        <v>2400</v>
      </c>
      <c r="O19" s="54">
        <f>P19*0.9</f>
        <v>1080</v>
      </c>
      <c r="P19" s="20">
        <v>1200</v>
      </c>
      <c r="Q19" s="21">
        <v>425</v>
      </c>
      <c r="R19" s="22">
        <f t="shared" si="2"/>
        <v>850</v>
      </c>
      <c r="S19" s="43" t="str">
        <f t="shared" si="3"/>
        <v>VYHOVUJE</v>
      </c>
      <c r="U19" s="88"/>
      <c r="V19" s="88"/>
    </row>
    <row r="20" spans="1:22" ht="36.75" customHeight="1" thickBot="1">
      <c r="A20" s="117"/>
      <c r="B20" s="115">
        <v>14</v>
      </c>
      <c r="C20" s="63" t="s">
        <v>68</v>
      </c>
      <c r="D20" s="64">
        <v>2</v>
      </c>
      <c r="E20" s="55" t="s">
        <v>20</v>
      </c>
      <c r="F20" s="63" t="s">
        <v>69</v>
      </c>
      <c r="G20" s="13" t="s">
        <v>125</v>
      </c>
      <c r="H20" s="169"/>
      <c r="I20" s="169"/>
      <c r="J20" s="169"/>
      <c r="K20" s="169"/>
      <c r="L20" s="169"/>
      <c r="M20" s="14">
        <f t="shared" si="0"/>
        <v>2160</v>
      </c>
      <c r="N20" s="14">
        <f t="shared" si="1"/>
        <v>2400</v>
      </c>
      <c r="O20" s="15">
        <f>P20*0.9</f>
        <v>1080</v>
      </c>
      <c r="P20" s="15">
        <v>1200</v>
      </c>
      <c r="Q20" s="16">
        <v>750</v>
      </c>
      <c r="R20" s="17">
        <f t="shared" si="2"/>
        <v>1500</v>
      </c>
      <c r="S20" s="45" t="str">
        <f t="shared" si="3"/>
        <v>VYHOVUJE</v>
      </c>
      <c r="U20" s="88"/>
      <c r="V20" s="88"/>
    </row>
    <row r="21" spans="1:22" ht="61.5" thickBot="1" thickTop="1">
      <c r="A21" s="117"/>
      <c r="B21" s="115">
        <v>15</v>
      </c>
      <c r="C21" s="120" t="s">
        <v>70</v>
      </c>
      <c r="D21" s="121">
        <v>1</v>
      </c>
      <c r="E21" s="67" t="s">
        <v>20</v>
      </c>
      <c r="F21" s="122" t="s">
        <v>71</v>
      </c>
      <c r="G21" s="13" t="s">
        <v>126</v>
      </c>
      <c r="H21" s="67" t="s">
        <v>65</v>
      </c>
      <c r="I21" s="67"/>
      <c r="J21" s="67"/>
      <c r="K21" s="67" t="s">
        <v>72</v>
      </c>
      <c r="L21" s="55" t="s">
        <v>73</v>
      </c>
      <c r="M21" s="56">
        <f t="shared" si="0"/>
        <v>2700</v>
      </c>
      <c r="N21" s="56">
        <f t="shared" si="1"/>
        <v>3000</v>
      </c>
      <c r="O21" s="15">
        <f aca="true" t="shared" si="5" ref="O21:O34">P21*0.9</f>
        <v>2700</v>
      </c>
      <c r="P21" s="57">
        <v>3000</v>
      </c>
      <c r="Q21" s="58">
        <v>1965</v>
      </c>
      <c r="R21" s="59">
        <f t="shared" si="2"/>
        <v>1965</v>
      </c>
      <c r="S21" s="60" t="str">
        <f t="shared" si="3"/>
        <v>VYHOVUJE</v>
      </c>
      <c r="U21" s="88"/>
      <c r="V21" s="88"/>
    </row>
    <row r="22" spans="1:22" ht="60.75" thickTop="1">
      <c r="A22" s="117"/>
      <c r="B22" s="83">
        <v>16</v>
      </c>
      <c r="C22" s="123" t="s">
        <v>74</v>
      </c>
      <c r="D22" s="91">
        <v>1</v>
      </c>
      <c r="E22" s="124" t="s">
        <v>20</v>
      </c>
      <c r="F22" s="123" t="s">
        <v>75</v>
      </c>
      <c r="G22" s="18" t="s">
        <v>127</v>
      </c>
      <c r="H22" s="168" t="s">
        <v>65</v>
      </c>
      <c r="I22" s="168"/>
      <c r="J22" s="168"/>
      <c r="K22" s="168" t="s">
        <v>76</v>
      </c>
      <c r="L22" s="168" t="s">
        <v>77</v>
      </c>
      <c r="M22" s="19">
        <f t="shared" si="0"/>
        <v>2070</v>
      </c>
      <c r="N22" s="61">
        <f t="shared" si="1"/>
        <v>2300</v>
      </c>
      <c r="O22" s="7">
        <f t="shared" si="5"/>
        <v>2070</v>
      </c>
      <c r="P22" s="10">
        <v>2300</v>
      </c>
      <c r="Q22" s="21">
        <v>1775</v>
      </c>
      <c r="R22" s="22">
        <f t="shared" si="2"/>
        <v>1775</v>
      </c>
      <c r="S22" s="43" t="str">
        <f t="shared" si="3"/>
        <v>VYHOVUJE</v>
      </c>
      <c r="U22" s="88"/>
      <c r="V22" s="88"/>
    </row>
    <row r="23" spans="1:22" ht="45">
      <c r="A23" s="117"/>
      <c r="B23" s="89">
        <v>17</v>
      </c>
      <c r="C23" s="123" t="s">
        <v>78</v>
      </c>
      <c r="D23" s="91">
        <v>1</v>
      </c>
      <c r="E23" s="124" t="s">
        <v>20</v>
      </c>
      <c r="F23" s="123" t="s">
        <v>75</v>
      </c>
      <c r="G23" s="8" t="s">
        <v>128</v>
      </c>
      <c r="H23" s="170"/>
      <c r="I23" s="170"/>
      <c r="J23" s="170"/>
      <c r="K23" s="170"/>
      <c r="L23" s="170"/>
      <c r="M23" s="9">
        <f t="shared" si="0"/>
        <v>2070</v>
      </c>
      <c r="N23" s="19">
        <f t="shared" si="1"/>
        <v>2300</v>
      </c>
      <c r="O23" s="10">
        <f t="shared" si="5"/>
        <v>2070</v>
      </c>
      <c r="P23" s="10">
        <v>2300</v>
      </c>
      <c r="Q23" s="11">
        <v>1775</v>
      </c>
      <c r="R23" s="12">
        <f t="shared" si="2"/>
        <v>1775</v>
      </c>
      <c r="S23" s="44" t="str">
        <f t="shared" si="3"/>
        <v>VYHOVUJE</v>
      </c>
      <c r="U23" s="88"/>
      <c r="V23" s="88"/>
    </row>
    <row r="24" spans="1:22" ht="45.75" thickBot="1">
      <c r="A24" s="117"/>
      <c r="B24" s="94">
        <v>18</v>
      </c>
      <c r="C24" s="125" t="s">
        <v>79</v>
      </c>
      <c r="D24" s="64">
        <v>1</v>
      </c>
      <c r="E24" s="126" t="s">
        <v>20</v>
      </c>
      <c r="F24" s="125" t="s">
        <v>75</v>
      </c>
      <c r="G24" s="8" t="s">
        <v>129</v>
      </c>
      <c r="H24" s="170"/>
      <c r="I24" s="169"/>
      <c r="J24" s="169"/>
      <c r="K24" s="169"/>
      <c r="L24" s="169"/>
      <c r="M24" s="14">
        <f t="shared" si="0"/>
        <v>2070</v>
      </c>
      <c r="N24" s="14">
        <f t="shared" si="1"/>
        <v>2300</v>
      </c>
      <c r="O24" s="62">
        <f t="shared" si="5"/>
        <v>2070</v>
      </c>
      <c r="P24" s="15">
        <v>2300</v>
      </c>
      <c r="Q24" s="16">
        <v>1775</v>
      </c>
      <c r="R24" s="17">
        <f t="shared" si="2"/>
        <v>1775</v>
      </c>
      <c r="S24" s="45" t="str">
        <f t="shared" si="3"/>
        <v>VYHOVUJE</v>
      </c>
      <c r="U24" s="88"/>
      <c r="V24" s="88"/>
    </row>
    <row r="25" spans="1:22" ht="65.25" customHeight="1" thickTop="1">
      <c r="A25" s="117"/>
      <c r="B25" s="127">
        <v>19</v>
      </c>
      <c r="C25" s="128" t="s">
        <v>80</v>
      </c>
      <c r="D25" s="85">
        <v>1</v>
      </c>
      <c r="E25" s="65" t="s">
        <v>20</v>
      </c>
      <c r="F25" s="129" t="s">
        <v>81</v>
      </c>
      <c r="G25" s="18" t="s">
        <v>119</v>
      </c>
      <c r="H25" s="168" t="s">
        <v>65</v>
      </c>
      <c r="I25" s="168" t="s">
        <v>23</v>
      </c>
      <c r="J25" s="168" t="s">
        <v>82</v>
      </c>
      <c r="K25" s="168" t="s">
        <v>83</v>
      </c>
      <c r="L25" s="171" t="s">
        <v>84</v>
      </c>
      <c r="M25" s="19">
        <f t="shared" si="0"/>
        <v>2700</v>
      </c>
      <c r="N25" s="19">
        <f t="shared" si="1"/>
        <v>3000</v>
      </c>
      <c r="O25" s="54">
        <f t="shared" si="5"/>
        <v>2700</v>
      </c>
      <c r="P25" s="7">
        <v>3000</v>
      </c>
      <c r="Q25" s="21">
        <v>1845</v>
      </c>
      <c r="R25" s="22">
        <f t="shared" si="2"/>
        <v>1845</v>
      </c>
      <c r="S25" s="43" t="str">
        <f t="shared" si="3"/>
        <v>VYHOVUJE</v>
      </c>
      <c r="U25" s="88"/>
      <c r="V25" s="88"/>
    </row>
    <row r="26" spans="1:22" ht="57" customHeight="1">
      <c r="A26" s="117"/>
      <c r="B26" s="83">
        <v>20</v>
      </c>
      <c r="C26" s="130" t="s">
        <v>85</v>
      </c>
      <c r="D26" s="91">
        <v>1</v>
      </c>
      <c r="E26" s="92" t="s">
        <v>20</v>
      </c>
      <c r="F26" s="130" t="s">
        <v>86</v>
      </c>
      <c r="G26" s="8" t="s">
        <v>120</v>
      </c>
      <c r="H26" s="170"/>
      <c r="I26" s="170"/>
      <c r="J26" s="170"/>
      <c r="K26" s="170"/>
      <c r="L26" s="172"/>
      <c r="M26" s="9">
        <f t="shared" si="0"/>
        <v>3690</v>
      </c>
      <c r="N26" s="9">
        <f t="shared" si="1"/>
        <v>4100</v>
      </c>
      <c r="O26" s="10">
        <f t="shared" si="5"/>
        <v>3690</v>
      </c>
      <c r="P26" s="10">
        <v>4100</v>
      </c>
      <c r="Q26" s="11">
        <v>2314</v>
      </c>
      <c r="R26" s="12">
        <f t="shared" si="2"/>
        <v>2314</v>
      </c>
      <c r="S26" s="44" t="str">
        <f t="shared" si="3"/>
        <v>VYHOVUJE</v>
      </c>
      <c r="U26" s="88"/>
      <c r="V26" s="88"/>
    </row>
    <row r="27" spans="1:22" ht="57.75" customHeight="1">
      <c r="A27" s="117"/>
      <c r="B27" s="83">
        <v>21</v>
      </c>
      <c r="C27" s="130" t="s">
        <v>87</v>
      </c>
      <c r="D27" s="91">
        <v>1</v>
      </c>
      <c r="E27" s="92" t="s">
        <v>20</v>
      </c>
      <c r="F27" s="130" t="s">
        <v>86</v>
      </c>
      <c r="G27" s="8" t="s">
        <v>121</v>
      </c>
      <c r="H27" s="170"/>
      <c r="I27" s="170"/>
      <c r="J27" s="170"/>
      <c r="K27" s="170"/>
      <c r="L27" s="172"/>
      <c r="M27" s="9">
        <f t="shared" si="0"/>
        <v>3690</v>
      </c>
      <c r="N27" s="9">
        <f t="shared" si="1"/>
        <v>4100</v>
      </c>
      <c r="O27" s="10">
        <f t="shared" si="5"/>
        <v>3690</v>
      </c>
      <c r="P27" s="10">
        <v>4100</v>
      </c>
      <c r="Q27" s="11">
        <v>2314</v>
      </c>
      <c r="R27" s="12">
        <f t="shared" si="2"/>
        <v>2314</v>
      </c>
      <c r="S27" s="44" t="str">
        <f t="shared" si="3"/>
        <v>VYHOVUJE</v>
      </c>
      <c r="U27" s="88"/>
      <c r="V27" s="88"/>
    </row>
    <row r="28" spans="1:22" ht="58.5" customHeight="1" thickBot="1">
      <c r="A28" s="117"/>
      <c r="B28" s="94">
        <v>22</v>
      </c>
      <c r="C28" s="63" t="s">
        <v>88</v>
      </c>
      <c r="D28" s="64">
        <v>1</v>
      </c>
      <c r="E28" s="55" t="s">
        <v>20</v>
      </c>
      <c r="F28" s="63" t="s">
        <v>86</v>
      </c>
      <c r="G28" s="13" t="s">
        <v>122</v>
      </c>
      <c r="H28" s="169"/>
      <c r="I28" s="169"/>
      <c r="J28" s="169"/>
      <c r="K28" s="169"/>
      <c r="L28" s="173"/>
      <c r="M28" s="14">
        <f t="shared" si="0"/>
        <v>3690</v>
      </c>
      <c r="N28" s="14">
        <f t="shared" si="1"/>
        <v>4100</v>
      </c>
      <c r="O28" s="62">
        <f t="shared" si="5"/>
        <v>3690</v>
      </c>
      <c r="P28" s="15">
        <v>4100</v>
      </c>
      <c r="Q28" s="16">
        <v>2314</v>
      </c>
      <c r="R28" s="17">
        <f t="shared" si="2"/>
        <v>2314</v>
      </c>
      <c r="S28" s="45" t="str">
        <f t="shared" si="3"/>
        <v>VYHOVUJE</v>
      </c>
      <c r="U28" s="88"/>
      <c r="V28" s="88"/>
    </row>
    <row r="29" spans="1:22" ht="30" customHeight="1" thickTop="1">
      <c r="A29" s="117"/>
      <c r="B29" s="83">
        <v>23</v>
      </c>
      <c r="C29" s="131" t="s">
        <v>89</v>
      </c>
      <c r="D29" s="111">
        <v>3</v>
      </c>
      <c r="E29" s="132" t="s">
        <v>20</v>
      </c>
      <c r="F29" s="133" t="s">
        <v>90</v>
      </c>
      <c r="G29" s="18" t="s">
        <v>130</v>
      </c>
      <c r="H29" s="168" t="s">
        <v>65</v>
      </c>
      <c r="I29" s="168"/>
      <c r="J29" s="168"/>
      <c r="K29" s="168" t="s">
        <v>91</v>
      </c>
      <c r="L29" s="168" t="s">
        <v>92</v>
      </c>
      <c r="M29" s="19">
        <f t="shared" si="0"/>
        <v>4860</v>
      </c>
      <c r="N29" s="19">
        <f t="shared" si="1"/>
        <v>5400</v>
      </c>
      <c r="O29" s="54">
        <f t="shared" si="5"/>
        <v>1620</v>
      </c>
      <c r="P29" s="20">
        <v>1800</v>
      </c>
      <c r="Q29" s="21">
        <v>1307</v>
      </c>
      <c r="R29" s="22">
        <f t="shared" si="2"/>
        <v>3921</v>
      </c>
      <c r="S29" s="43" t="str">
        <f t="shared" si="3"/>
        <v>VYHOVUJE</v>
      </c>
      <c r="U29" s="88"/>
      <c r="V29" s="88"/>
    </row>
    <row r="30" spans="1:22" ht="30" customHeight="1">
      <c r="A30" s="117"/>
      <c r="B30" s="83">
        <v>24</v>
      </c>
      <c r="C30" s="134" t="s">
        <v>93</v>
      </c>
      <c r="D30" s="135">
        <v>1</v>
      </c>
      <c r="E30" s="132" t="s">
        <v>20</v>
      </c>
      <c r="F30" s="130" t="s">
        <v>94</v>
      </c>
      <c r="G30" s="8" t="s">
        <v>131</v>
      </c>
      <c r="H30" s="170"/>
      <c r="I30" s="170"/>
      <c r="J30" s="170"/>
      <c r="K30" s="170"/>
      <c r="L30" s="170"/>
      <c r="M30" s="9">
        <f t="shared" si="0"/>
        <v>1620</v>
      </c>
      <c r="N30" s="9">
        <f t="shared" si="1"/>
        <v>1800</v>
      </c>
      <c r="O30" s="10">
        <f t="shared" si="5"/>
        <v>1620</v>
      </c>
      <c r="P30" s="10">
        <v>1800</v>
      </c>
      <c r="Q30" s="21">
        <v>1364</v>
      </c>
      <c r="R30" s="12">
        <f t="shared" si="2"/>
        <v>1364</v>
      </c>
      <c r="S30" s="44" t="str">
        <f t="shared" si="3"/>
        <v>VYHOVUJE</v>
      </c>
      <c r="U30" s="88"/>
      <c r="V30" s="88"/>
    </row>
    <row r="31" spans="1:22" ht="30" customHeight="1">
      <c r="A31" s="117"/>
      <c r="B31" s="83">
        <v>25</v>
      </c>
      <c r="C31" s="134" t="s">
        <v>95</v>
      </c>
      <c r="D31" s="135">
        <v>1</v>
      </c>
      <c r="E31" s="132" t="s">
        <v>20</v>
      </c>
      <c r="F31" s="130" t="s">
        <v>94</v>
      </c>
      <c r="G31" s="8" t="s">
        <v>132</v>
      </c>
      <c r="H31" s="170"/>
      <c r="I31" s="170"/>
      <c r="J31" s="170"/>
      <c r="K31" s="170"/>
      <c r="L31" s="170"/>
      <c r="M31" s="9">
        <f t="shared" si="0"/>
        <v>1620</v>
      </c>
      <c r="N31" s="9">
        <f t="shared" si="1"/>
        <v>1800</v>
      </c>
      <c r="O31" s="20">
        <f t="shared" si="5"/>
        <v>1620</v>
      </c>
      <c r="P31" s="10">
        <v>1800</v>
      </c>
      <c r="Q31" s="11">
        <v>1364</v>
      </c>
      <c r="R31" s="12">
        <f t="shared" si="2"/>
        <v>1364</v>
      </c>
      <c r="S31" s="44" t="str">
        <f t="shared" si="3"/>
        <v>VYHOVUJE</v>
      </c>
      <c r="U31" s="88"/>
      <c r="V31" s="88"/>
    </row>
    <row r="32" spans="1:22" ht="30" customHeight="1" thickBot="1">
      <c r="A32" s="117"/>
      <c r="B32" s="115">
        <v>26</v>
      </c>
      <c r="C32" s="136" t="s">
        <v>96</v>
      </c>
      <c r="D32" s="137">
        <v>1</v>
      </c>
      <c r="E32" s="138" t="s">
        <v>20</v>
      </c>
      <c r="F32" s="63" t="s">
        <v>94</v>
      </c>
      <c r="G32" s="13" t="s">
        <v>133</v>
      </c>
      <c r="H32" s="169"/>
      <c r="I32" s="169"/>
      <c r="J32" s="169"/>
      <c r="K32" s="169"/>
      <c r="L32" s="169"/>
      <c r="M32" s="14">
        <f t="shared" si="0"/>
        <v>1620</v>
      </c>
      <c r="N32" s="14">
        <f t="shared" si="1"/>
        <v>1800</v>
      </c>
      <c r="O32" s="62">
        <f t="shared" si="5"/>
        <v>1620</v>
      </c>
      <c r="P32" s="15">
        <v>1800</v>
      </c>
      <c r="Q32" s="16">
        <v>1364</v>
      </c>
      <c r="R32" s="17">
        <f t="shared" si="2"/>
        <v>1364</v>
      </c>
      <c r="S32" s="45" t="str">
        <f t="shared" si="3"/>
        <v>VYHOVUJE</v>
      </c>
      <c r="U32" s="88"/>
      <c r="V32" s="88"/>
    </row>
    <row r="33" spans="1:22" ht="45.75" thickTop="1">
      <c r="A33" s="117"/>
      <c r="B33" s="83">
        <v>27</v>
      </c>
      <c r="C33" s="139" t="s">
        <v>97</v>
      </c>
      <c r="D33" s="85">
        <v>2</v>
      </c>
      <c r="E33" s="65" t="s">
        <v>20</v>
      </c>
      <c r="F33" s="140" t="s">
        <v>98</v>
      </c>
      <c r="G33" s="18" t="s">
        <v>116</v>
      </c>
      <c r="H33" s="168" t="s">
        <v>65</v>
      </c>
      <c r="I33" s="65" t="s">
        <v>23</v>
      </c>
      <c r="J33" s="141" t="s">
        <v>99</v>
      </c>
      <c r="K33" s="171" t="s">
        <v>100</v>
      </c>
      <c r="L33" s="171" t="s">
        <v>101</v>
      </c>
      <c r="M33" s="19">
        <f t="shared" si="0"/>
        <v>3060</v>
      </c>
      <c r="N33" s="19">
        <f t="shared" si="1"/>
        <v>3400</v>
      </c>
      <c r="O33" s="7">
        <f t="shared" si="5"/>
        <v>1530</v>
      </c>
      <c r="P33" s="7">
        <v>1700</v>
      </c>
      <c r="Q33" s="21">
        <v>540</v>
      </c>
      <c r="R33" s="22">
        <f t="shared" si="2"/>
        <v>1080</v>
      </c>
      <c r="S33" s="43" t="str">
        <f t="shared" si="3"/>
        <v>VYHOVUJE</v>
      </c>
      <c r="U33" s="88"/>
      <c r="V33" s="88"/>
    </row>
    <row r="34" spans="1:22" ht="45.75" thickBot="1">
      <c r="A34" s="117"/>
      <c r="B34" s="94">
        <v>28</v>
      </c>
      <c r="C34" s="142" t="s">
        <v>102</v>
      </c>
      <c r="D34" s="64">
        <v>2</v>
      </c>
      <c r="E34" s="55" t="s">
        <v>20</v>
      </c>
      <c r="F34" s="143" t="s">
        <v>103</v>
      </c>
      <c r="G34" s="13" t="s">
        <v>134</v>
      </c>
      <c r="H34" s="169"/>
      <c r="I34" s="55" t="s">
        <v>23</v>
      </c>
      <c r="J34" s="144" t="s">
        <v>104</v>
      </c>
      <c r="K34" s="173"/>
      <c r="L34" s="173"/>
      <c r="M34" s="14">
        <f t="shared" si="0"/>
        <v>2700</v>
      </c>
      <c r="N34" s="14">
        <f t="shared" si="1"/>
        <v>3000</v>
      </c>
      <c r="O34" s="62">
        <f t="shared" si="5"/>
        <v>1350</v>
      </c>
      <c r="P34" s="15">
        <v>1500</v>
      </c>
      <c r="Q34" s="58">
        <v>1205</v>
      </c>
      <c r="R34" s="17">
        <f t="shared" si="2"/>
        <v>2410</v>
      </c>
      <c r="S34" s="45" t="str">
        <f t="shared" si="3"/>
        <v>VYHOVUJE</v>
      </c>
      <c r="U34" s="88"/>
      <c r="V34" s="88"/>
    </row>
    <row r="35" spans="1:22" ht="13.15" customHeight="1" thickBot="1" thickTop="1">
      <c r="A35" s="145"/>
      <c r="B35" s="145"/>
      <c r="C35" s="146"/>
      <c r="D35" s="145"/>
      <c r="E35" s="146"/>
      <c r="F35" s="146"/>
      <c r="G35" s="145"/>
      <c r="H35" s="146"/>
      <c r="I35" s="146"/>
      <c r="J35" s="146"/>
      <c r="K35" s="146"/>
      <c r="L35" s="146"/>
      <c r="M35" s="145"/>
      <c r="N35" s="145"/>
      <c r="O35" s="145"/>
      <c r="P35" s="145"/>
      <c r="Q35" s="145"/>
      <c r="R35" s="145"/>
      <c r="S35" s="145"/>
      <c r="T35" s="145"/>
      <c r="U35" s="88"/>
      <c r="V35" s="88"/>
    </row>
    <row r="36" spans="1:19" ht="60.75" customHeight="1" thickBot="1" thickTop="1">
      <c r="A36" s="147"/>
      <c r="B36" s="177" t="s">
        <v>6</v>
      </c>
      <c r="C36" s="177"/>
      <c r="D36" s="177"/>
      <c r="E36" s="177"/>
      <c r="F36" s="177"/>
      <c r="G36" s="177"/>
      <c r="H36" s="38"/>
      <c r="I36" s="38"/>
      <c r="J36" s="38"/>
      <c r="K36" s="148"/>
      <c r="L36" s="148"/>
      <c r="M36" s="149"/>
      <c r="N36" s="1"/>
      <c r="O36" s="42" t="s">
        <v>7</v>
      </c>
      <c r="P36" s="34" t="s">
        <v>8</v>
      </c>
      <c r="Q36" s="161" t="s">
        <v>9</v>
      </c>
      <c r="R36" s="162"/>
      <c r="S36" s="163"/>
    </row>
    <row r="37" spans="1:19" ht="33" customHeight="1" thickBot="1" thickTop="1">
      <c r="A37" s="147"/>
      <c r="B37" s="164" t="s">
        <v>5</v>
      </c>
      <c r="C37" s="164"/>
      <c r="D37" s="164"/>
      <c r="E37" s="164"/>
      <c r="F37" s="164"/>
      <c r="G37" s="164"/>
      <c r="H37" s="150"/>
      <c r="K37" s="39"/>
      <c r="L37" s="39"/>
      <c r="M37" s="2"/>
      <c r="N37" s="3"/>
      <c r="O37" s="4">
        <f>SUM(M7:M34)</f>
        <v>67292.9</v>
      </c>
      <c r="P37" s="69">
        <f>SUM(N7:N34)</f>
        <v>75181</v>
      </c>
      <c r="Q37" s="165">
        <f>SUM(R7:R34)</f>
        <v>49217</v>
      </c>
      <c r="R37" s="166"/>
      <c r="S37" s="167"/>
    </row>
    <row r="38" spans="1:20" ht="39.75" customHeight="1" thickTop="1">
      <c r="A38" s="147"/>
      <c r="I38" s="40"/>
      <c r="J38" s="40"/>
      <c r="K38" s="41"/>
      <c r="L38" s="41"/>
      <c r="M38" s="5"/>
      <c r="N38" s="153"/>
      <c r="O38" s="153"/>
      <c r="P38" s="153"/>
      <c r="Q38" s="154"/>
      <c r="R38" s="154"/>
      <c r="S38" s="154"/>
      <c r="T38" s="154"/>
    </row>
    <row r="39" spans="1:20" ht="19.9" customHeight="1">
      <c r="A39" s="147"/>
      <c r="K39" s="41"/>
      <c r="L39" s="41"/>
      <c r="M39" s="5"/>
      <c r="N39" s="153"/>
      <c r="O39" s="153"/>
      <c r="P39" s="6"/>
      <c r="Q39" s="6"/>
      <c r="R39" s="6"/>
      <c r="S39" s="154"/>
      <c r="T39" s="154"/>
    </row>
    <row r="40" spans="1:20" ht="71.25" customHeight="1">
      <c r="A40" s="147"/>
      <c r="K40" s="41"/>
      <c r="L40" s="41"/>
      <c r="M40" s="5"/>
      <c r="N40" s="153"/>
      <c r="O40" s="153"/>
      <c r="P40" s="6"/>
      <c r="Q40" s="6"/>
      <c r="R40" s="6"/>
      <c r="S40" s="154"/>
      <c r="T40" s="154"/>
    </row>
    <row r="41" spans="1:20" ht="36" customHeight="1">
      <c r="A41" s="147"/>
      <c r="K41" s="155"/>
      <c r="L41" s="155"/>
      <c r="M41" s="156"/>
      <c r="N41" s="156"/>
      <c r="O41" s="156"/>
      <c r="P41" s="153"/>
      <c r="Q41" s="154"/>
      <c r="R41" s="154"/>
      <c r="S41" s="154"/>
      <c r="T41" s="154"/>
    </row>
    <row r="42" spans="1:20" ht="14.25" customHeight="1">
      <c r="A42" s="147"/>
      <c r="B42" s="154"/>
      <c r="C42" s="157"/>
      <c r="D42" s="158"/>
      <c r="E42" s="159"/>
      <c r="F42" s="157"/>
      <c r="G42" s="153"/>
      <c r="H42" s="157"/>
      <c r="I42" s="157"/>
      <c r="J42" s="160"/>
      <c r="K42" s="160"/>
      <c r="L42" s="160"/>
      <c r="M42" s="153"/>
      <c r="N42" s="153"/>
      <c r="O42" s="153"/>
      <c r="P42" s="153"/>
      <c r="Q42" s="154"/>
      <c r="R42" s="154"/>
      <c r="S42" s="154"/>
      <c r="T42" s="154"/>
    </row>
    <row r="43" spans="1:20" ht="14.25" customHeight="1">
      <c r="A43" s="147"/>
      <c r="B43" s="154"/>
      <c r="C43" s="157"/>
      <c r="D43" s="158"/>
      <c r="E43" s="159"/>
      <c r="F43" s="157"/>
      <c r="G43" s="153"/>
      <c r="H43" s="157"/>
      <c r="I43" s="157"/>
      <c r="J43" s="160"/>
      <c r="K43" s="160"/>
      <c r="L43" s="160"/>
      <c r="M43" s="153"/>
      <c r="N43" s="153"/>
      <c r="O43" s="153"/>
      <c r="P43" s="153"/>
      <c r="Q43" s="154"/>
      <c r="R43" s="154"/>
      <c r="S43" s="154"/>
      <c r="T43" s="154"/>
    </row>
    <row r="44" spans="1:20" ht="14.25" customHeight="1">
      <c r="A44" s="147"/>
      <c r="B44" s="154"/>
      <c r="C44" s="157"/>
      <c r="D44" s="158"/>
      <c r="E44" s="159"/>
      <c r="F44" s="157"/>
      <c r="G44" s="153"/>
      <c r="H44" s="157"/>
      <c r="I44" s="157"/>
      <c r="J44" s="160"/>
      <c r="K44" s="160"/>
      <c r="L44" s="160"/>
      <c r="M44" s="153"/>
      <c r="N44" s="153"/>
      <c r="O44" s="153"/>
      <c r="P44" s="153"/>
      <c r="Q44" s="154"/>
      <c r="R44" s="154"/>
      <c r="S44" s="154"/>
      <c r="T44" s="154"/>
    </row>
    <row r="45" spans="1:20" ht="14.25" customHeight="1">
      <c r="A45" s="147"/>
      <c r="B45" s="154"/>
      <c r="C45" s="157"/>
      <c r="D45" s="158"/>
      <c r="E45" s="159"/>
      <c r="F45" s="157"/>
      <c r="G45" s="153"/>
      <c r="H45" s="157"/>
      <c r="I45" s="157"/>
      <c r="J45" s="160"/>
      <c r="K45" s="160"/>
      <c r="L45" s="160"/>
      <c r="M45" s="153"/>
      <c r="N45" s="153"/>
      <c r="O45" s="153"/>
      <c r="P45" s="153"/>
      <c r="Q45" s="154"/>
      <c r="R45" s="154"/>
      <c r="S45" s="154"/>
      <c r="T45" s="154"/>
    </row>
    <row r="46" spans="3:15" ht="15">
      <c r="C46" s="26"/>
      <c r="D46" s="87"/>
      <c r="E46" s="26"/>
      <c r="F46" s="26"/>
      <c r="G46" s="87"/>
      <c r="H46" s="26"/>
      <c r="I46" s="26"/>
      <c r="L46" s="26"/>
      <c r="M46" s="87"/>
      <c r="N46" s="87"/>
      <c r="O46" s="87"/>
    </row>
    <row r="47" spans="3:15" ht="15">
      <c r="C47" s="26"/>
      <c r="D47" s="87"/>
      <c r="E47" s="26"/>
      <c r="F47" s="26"/>
      <c r="G47" s="87"/>
      <c r="H47" s="26"/>
      <c r="I47" s="26"/>
      <c r="L47" s="26"/>
      <c r="M47" s="87"/>
      <c r="N47" s="87"/>
      <c r="O47" s="87"/>
    </row>
    <row r="48" spans="3:15" ht="15">
      <c r="C48" s="26"/>
      <c r="D48" s="87"/>
      <c r="E48" s="26"/>
      <c r="F48" s="26"/>
      <c r="G48" s="87"/>
      <c r="H48" s="26"/>
      <c r="I48" s="26"/>
      <c r="L48" s="26"/>
      <c r="M48" s="87"/>
      <c r="N48" s="87"/>
      <c r="O48" s="87"/>
    </row>
  </sheetData>
  <mergeCells count="44">
    <mergeCell ref="K33:K34"/>
    <mergeCell ref="L33:L34"/>
    <mergeCell ref="H29:H32"/>
    <mergeCell ref="I29:I32"/>
    <mergeCell ref="J29:J32"/>
    <mergeCell ref="K29:K32"/>
    <mergeCell ref="L29:L32"/>
    <mergeCell ref="I14:I17"/>
    <mergeCell ref="J14:J17"/>
    <mergeCell ref="K14:K17"/>
    <mergeCell ref="L14:L17"/>
    <mergeCell ref="L11:L12"/>
    <mergeCell ref="Q2:S2"/>
    <mergeCell ref="B1:C1"/>
    <mergeCell ref="B36:G36"/>
    <mergeCell ref="I7:I9"/>
    <mergeCell ref="J7:J9"/>
    <mergeCell ref="K7:K9"/>
    <mergeCell ref="L7:L9"/>
    <mergeCell ref="K11:K12"/>
    <mergeCell ref="J11:J12"/>
    <mergeCell ref="I11:I12"/>
    <mergeCell ref="H7:H9"/>
    <mergeCell ref="H11:H12"/>
    <mergeCell ref="H14:H17"/>
    <mergeCell ref="H19:H20"/>
    <mergeCell ref="I19:I20"/>
    <mergeCell ref="J19:J20"/>
    <mergeCell ref="Q36:S36"/>
    <mergeCell ref="B37:G37"/>
    <mergeCell ref="Q37:S37"/>
    <mergeCell ref="K19:K20"/>
    <mergeCell ref="L19:L20"/>
    <mergeCell ref="H25:H28"/>
    <mergeCell ref="I25:I28"/>
    <mergeCell ref="J25:J28"/>
    <mergeCell ref="K25:K28"/>
    <mergeCell ref="L25:L28"/>
    <mergeCell ref="H33:H34"/>
    <mergeCell ref="H22:H24"/>
    <mergeCell ref="I22:I24"/>
    <mergeCell ref="J22:J24"/>
    <mergeCell ref="K22:K24"/>
    <mergeCell ref="L22:L24"/>
  </mergeCells>
  <conditionalFormatting sqref="B7:B34">
    <cfRule type="containsBlanks" priority="59" dxfId="4">
      <formula>LEN(TRIM(B7))=0</formula>
    </cfRule>
  </conditionalFormatting>
  <conditionalFormatting sqref="G7:G34">
    <cfRule type="containsBlanks" priority="57" dxfId="21">
      <formula>LEN(TRIM(G7))=0</formula>
    </cfRule>
    <cfRule type="notContainsBlanks" priority="58" dxfId="20">
      <formula>LEN(TRIM(G7))&gt;0</formula>
    </cfRule>
  </conditionalFormatting>
  <conditionalFormatting sqref="B7:B34">
    <cfRule type="cellIs" priority="54" dxfId="28" operator="greaterThanOrEqual">
      <formula>1</formula>
    </cfRule>
  </conditionalFormatting>
  <conditionalFormatting sqref="Q8:Q9 Q11:Q12 Q14:Q15 Q17:Q19 Q21:Q23 Q29:Q31 Q33:Q34">
    <cfRule type="notContainsBlanks" priority="52" dxfId="1">
      <formula>LEN(TRIM(Q8))&gt;0</formula>
    </cfRule>
    <cfRule type="containsBlanks" priority="53" dxfId="0">
      <formula>LEN(TRIM(Q8))=0</formula>
    </cfRule>
  </conditionalFormatting>
  <conditionalFormatting sqref="S7:S18">
    <cfRule type="cellIs" priority="50" dxfId="13" operator="equal">
      <formula>"NEVYHOVUJE"</formula>
    </cfRule>
    <cfRule type="cellIs" priority="51" dxfId="12" operator="equal">
      <formula>"VYHOVUJE"</formula>
    </cfRule>
  </conditionalFormatting>
  <conditionalFormatting sqref="Q7 Q10 Q13 Q16 Q20 Q24 Q32">
    <cfRule type="notContainsBlanks" priority="48" dxfId="1">
      <formula>LEN(TRIM(Q7))&gt;0</formula>
    </cfRule>
    <cfRule type="containsBlanks" priority="49" dxfId="0">
      <formula>LEN(TRIM(Q7))=0</formula>
    </cfRule>
  </conditionalFormatting>
  <conditionalFormatting sqref="B4">
    <cfRule type="containsBlanks" priority="40" dxfId="21">
      <formula>LEN(TRIM(B4))=0</formula>
    </cfRule>
    <cfRule type="notContainsBlanks" priority="41" dxfId="20">
      <formula>LEN(TRIM(B4))&gt;0</formula>
    </cfRule>
  </conditionalFormatting>
  <conditionalFormatting sqref="D7:D8">
    <cfRule type="containsBlanks" priority="26" dxfId="4">
      <formula>LEN(TRIM(D7))=0</formula>
    </cfRule>
  </conditionalFormatting>
  <conditionalFormatting sqref="D9">
    <cfRule type="containsBlanks" priority="25" dxfId="4">
      <formula>LEN(TRIM(D9))=0</formula>
    </cfRule>
  </conditionalFormatting>
  <conditionalFormatting sqref="D10">
    <cfRule type="containsBlanks" priority="24" dxfId="4">
      <formula>LEN(TRIM(D10))=0</formula>
    </cfRule>
  </conditionalFormatting>
  <conditionalFormatting sqref="D13">
    <cfRule type="containsBlanks" priority="23" dxfId="4">
      <formula>LEN(TRIM(D13))=0</formula>
    </cfRule>
  </conditionalFormatting>
  <conditionalFormatting sqref="D14:D17">
    <cfRule type="containsBlanks" priority="22" dxfId="4">
      <formula>LEN(TRIM(D14))=0</formula>
    </cfRule>
  </conditionalFormatting>
  <conditionalFormatting sqref="D18">
    <cfRule type="containsBlanks" priority="21" dxfId="4">
      <formula>LEN(TRIM(D18))=0</formula>
    </cfRule>
  </conditionalFormatting>
  <conditionalFormatting sqref="S19:S34">
    <cfRule type="cellIs" priority="15" dxfId="13" operator="equal">
      <formula>"NEVYHOVUJE"</formula>
    </cfRule>
    <cfRule type="cellIs" priority="16" dxfId="12" operator="equal">
      <formula>"VYHOVUJE"</formula>
    </cfRule>
  </conditionalFormatting>
  <conditionalFormatting sqref="D19:D20">
    <cfRule type="containsBlanks" priority="12" dxfId="4">
      <formula>LEN(TRIM(D19))=0</formula>
    </cfRule>
  </conditionalFormatting>
  <conditionalFormatting sqref="D21">
    <cfRule type="containsBlanks" priority="11" dxfId="4">
      <formula>LEN(TRIM(D21))=0</formula>
    </cfRule>
  </conditionalFormatting>
  <conditionalFormatting sqref="D22:D24">
    <cfRule type="containsBlanks" priority="10" dxfId="4">
      <formula>LEN(TRIM(D22))=0</formula>
    </cfRule>
  </conditionalFormatting>
  <conditionalFormatting sqref="D25:D26">
    <cfRule type="containsBlanks" priority="9" dxfId="4">
      <formula>LEN(TRIM(D25))=0</formula>
    </cfRule>
  </conditionalFormatting>
  <conditionalFormatting sqref="D28">
    <cfRule type="containsBlanks" priority="8" dxfId="4">
      <formula>LEN(TRIM(D28))=0</formula>
    </cfRule>
  </conditionalFormatting>
  <conditionalFormatting sqref="D27">
    <cfRule type="containsBlanks" priority="7" dxfId="4">
      <formula>LEN(TRIM(D27))=0</formula>
    </cfRule>
  </conditionalFormatting>
  <conditionalFormatting sqref="D29:D32">
    <cfRule type="containsBlanks" priority="6" dxfId="4">
      <formula>LEN(TRIM(D29))=0</formula>
    </cfRule>
  </conditionalFormatting>
  <conditionalFormatting sqref="D33:D34">
    <cfRule type="containsBlanks" priority="5" dxfId="4">
      <formula>LEN(TRIM(D33))=0</formula>
    </cfRule>
  </conditionalFormatting>
  <conditionalFormatting sqref="Q25:Q26 Q28">
    <cfRule type="notContainsBlanks" priority="3" dxfId="1">
      <formula>LEN(TRIM(Q25))&gt;0</formula>
    </cfRule>
    <cfRule type="containsBlanks" priority="4" dxfId="0">
      <formula>LEN(TRIM(Q25))=0</formula>
    </cfRule>
  </conditionalFormatting>
  <conditionalFormatting sqref="Q27">
    <cfRule type="notContainsBlanks" priority="1" dxfId="1">
      <formula>LEN(TRIM(Q27))&gt;0</formula>
    </cfRule>
    <cfRule type="containsBlanks" priority="2" dxfId="0">
      <formula>LEN(TRIM(Q27))=0</formula>
    </cfRule>
  </conditionalFormatting>
  <dataValidations count="2">
    <dataValidation type="list" showInputMessage="1" showErrorMessage="1" sqref="E14:E34">
      <formula1>"ks,bal,sada,"</formula1>
    </dataValidation>
    <dataValidation type="list" showInputMessage="1" showErrorMessage="1" sqref="I14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n617g0P+MAVftZLgGrlwRlcHAoY=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3ZLMY5XZ42Oz68To4FvozPdlMvg=</DigestValue>
    </Reference>
  </SignedInfo>
  <SignatureValue>c4A/PhaP5pMrZOx6Z4mYlleRXgx7K89tZSvOp/INpsCu8T1onr3EwQ84kP6SnRVBdFhR4kmpfF52
F0ad5r0U6J+MqUj0yhJPT4Vwt62ZBCtCgwBqT+pWtnt9TAROdFHrtUiR1ilRb4WHidzHL5FaVv00
vkjBMYAbN2QDkIWvBQtC301mFwgzPzunPfA6rItnYZAhON4MP4KUrOsll3a1sYeac3Gg0He6MlSY
0ZV2GOF8u5fslsC5mDAS2LXtjyKjEYKY2caIIhtX78KptUlf8SImwkexPkYJWFg5DNOsahF/mApQ
U0UQ7v0IdJX9Monpqc1AXAS+/SQqHuqpvRxZxQ==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4puj9h0WP4FLFpzhzSexel3SaVs=</DigestValue>
      </Reference>
      <Reference URI="/xl/drawings/drawing1.xml?ContentType=application/vnd.openxmlformats-officedocument.drawing+xml">
        <DigestMethod Algorithm="http://www.w3.org/2000/09/xmldsig#sha1"/>
        <DigestValue>XAdyLtx7Skccu0qPfAk9nBNC6oA=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1cq1a0E0VTBePoq35qZLMcKuvzM=</DigestValue>
      </Reference>
      <Reference URI="/xl/styles.xml?ContentType=application/vnd.openxmlformats-officedocument.spreadsheetml.styles+xml">
        <DigestMethod Algorithm="http://www.w3.org/2000/09/xmldsig#sha1"/>
        <DigestValue>0DSGPtZDHxllQsdknUgTrGI24Lc=</DigestValue>
      </Reference>
      <Reference URI="/xl/worksheets/sheet1.xml?ContentType=application/vnd.openxmlformats-officedocument.spreadsheetml.worksheet+xml">
        <DigestMethod Algorithm="http://www.w3.org/2000/09/xmldsig#sha1"/>
        <DigestValue>3hay6pgrdbbuQntOI7BgXXYqTSc=</DigestValue>
      </Reference>
      <Reference URI="/xl/sharedStrings.xml?ContentType=application/vnd.openxmlformats-officedocument.spreadsheetml.sharedStrings+xml">
        <DigestMethod Algorithm="http://www.w3.org/2000/09/xmldsig#sha1"/>
        <DigestValue>Y9gUG283hHpcERYnB1k+1C9US0I=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Qfg93cgM8E35k+joSiPzIFimsSs=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2016-05-20T10:01:21Z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2016-05-20T10:01:21Z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6wie/8dCYQHeyWAUUNFeyw6Kmhc=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8AberleSrO9fFfwBEd6UVh4wKaQ=</DigestValue>
    </Reference>
  </SignedInfo>
  <SignatureValue>kER04UV2YV9LuIbxDnb9D3enNHUpRDKLI5h+DJoVTbsuAro7jTh03TahS0qomd2dNxiYViP6poTz
Ib4tH7I5xEkj5Q7RkzGp3+YxxlA3MqD5idNvyHJz50CGa3+jneiccX9h+op2P2gGUgMFoUnUR08F
jHqzUmZr9v8c1HaQNWrJAZ+m0bQQew4zecB2Z+mAUX3h6SsYwD+Xj5CM2Rvf7OFNMwpqQ/sSl8ET
ENFoV1Uj8EXw+R6tlSfmmf3sQDwZ1siEO8/3TwnLDzB3O9L6yGakY/PtzHLQ+OibjC4GVMii7SHm
dRXyDld4tBUAnSpH0q3qFAKyVilQSyFsSQLd3w==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4puj9h0WP4FLFpzhzSexel3SaVs=</DigestValue>
      </Reference>
      <Reference URI="/xl/drawings/drawing1.xml?ContentType=application/vnd.openxmlformats-officedocument.drawing+xml">
        <DigestMethod Algorithm="http://www.w3.org/2000/09/xmldsig#sha1"/>
        <DigestValue>XAdyLtx7Skccu0qPfAk9nBNC6oA=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1cq1a0E0VTBePoq35qZLMcKuvzM=</DigestValue>
      </Reference>
      <Reference URI="/xl/styles.xml?ContentType=application/vnd.openxmlformats-officedocument.spreadsheetml.styles+xml">
        <DigestMethod Algorithm="http://www.w3.org/2000/09/xmldsig#sha1"/>
        <DigestValue>0DSGPtZDHxllQsdknUgTrGI24Lc=</DigestValue>
      </Reference>
      <Reference URI="/xl/worksheets/sheet1.xml?ContentType=application/vnd.openxmlformats-officedocument.spreadsheetml.worksheet+xml">
        <DigestMethod Algorithm="http://www.w3.org/2000/09/xmldsig#sha1"/>
        <DigestValue>3hay6pgrdbbuQntOI7BgXXYqTSc=</DigestValue>
      </Reference>
      <Reference URI="/xl/sharedStrings.xml?ContentType=application/vnd.openxmlformats-officedocument.spreadsheetml.sharedStrings+xml">
        <DigestMethod Algorithm="http://www.w3.org/2000/09/xmldsig#sha1"/>
        <DigestValue>Y9gUG283hHpcERYnB1k+1C9US0I=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Qfg93cgM8E35k+joSiPzIFimsSs=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2016-05-31T06:34:22Z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2016-05-31T06:34:22Z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2016-05-03T07:45:33Z</cp:lastPrinted>
  <dcterms:created xsi:type="dcterms:W3CDTF">2014-03-05T12:43:32Z</dcterms:created>
  <dcterms:modified xsi:type="dcterms:W3CDTF">2016-05-20T09:02:05Z</dcterms:modified>
  <cp:category/>
  <cp:version/>
  <cp:contentType/>
  <cp:contentStatus/>
</cp:coreProperties>
</file>