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tabRatio="619" activeTab="0"/>
  </bookViews>
  <sheets>
    <sheet name="Tonery" sheetId="22" r:id="rId1"/>
  </sheets>
  <definedNames>
    <definedName name="_xlnm.Print_Area" localSheetId="0">'Tonery'!$B$1:$S$29</definedName>
  </definedNames>
  <calcPr calcId="152511"/>
</workbook>
</file>

<file path=xl/sharedStrings.xml><?xml version="1.0" encoding="utf-8"?>
<sst xmlns="http://schemas.openxmlformats.org/spreadsheetml/2006/main" count="119" uniqueCount="86">
  <si>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</si>
  <si>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</si>
  <si>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</si>
  <si>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</si>
  <si>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</si>
  <si>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</si>
  <si>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</si>
  <si>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</si>
  <si>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</si>
  <si>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</si>
  <si>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</si>
  <si>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</si>
  <si>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</si>
  <si>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</si>
  <si>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</si>
  <si>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</si>
  <si>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</si>
  <si>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</si>
  <si>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ANO</t>
  </si>
  <si>
    <t>Naki-II-ÚJČ</t>
  </si>
  <si>
    <t>Šebesta, tel.2131</t>
  </si>
  <si>
    <t>ZČU Technická 8, UC431</t>
  </si>
  <si>
    <t>Naki-II-ÚSTR</t>
  </si>
  <si>
    <t xml:space="preserve">Toner do tiskárny HP  LaserJet 1536dnf MFP – černý   </t>
  </si>
  <si>
    <t xml:space="preserve">Originální, nebo kompatibilní toner splňující podmínky certifikátu STMC. Minimální výtěžnost při 5% pokrytí 2500 stran. </t>
  </si>
  <si>
    <t xml:space="preserve">Originální, nebo kompatibilní toner splňující podmínky certifikátu STMC. Minimální výtěžnost při 5% pokrytí 7500 stran. </t>
  </si>
  <si>
    <t>toner do tiskárny HP Color LaserJet 3600 – černý</t>
  </si>
  <si>
    <t>Originální, nebo kompatibilní toner splňující podmínky certifikátu STMC. Kapacita při 5% pokrytí 6000 stran A4</t>
  </si>
  <si>
    <t>samostatná faktura</t>
  </si>
  <si>
    <t>SGS-2015-035</t>
  </si>
  <si>
    <t>Václav Kotlan, 377634651</t>
  </si>
  <si>
    <t>Univerzitní 26, Plzeň, FEL, 6. patro, EK 613</t>
  </si>
  <si>
    <t>toner do tiskárny HP Color LaserJet 3600 – azurový</t>
  </si>
  <si>
    <t>Originální, nebo kompatibilní toner splňující podmínky certifikátu STMC. Kapacita při 5% pokrytí 4000 stran A4</t>
  </si>
  <si>
    <t>toner do tiskárny HP Color LaserJet 3600 – purpurový</t>
  </si>
  <si>
    <t>toner do tiskárny HP Color LaserJet 3600 – žlutý</t>
  </si>
  <si>
    <t>Originální, nebo kompatibilní toner splňující podmínky certifikátu STMC. Kapacita při 5% pokrytí 2000 stran A4</t>
  </si>
  <si>
    <t>Originální, nebo kompatibilní toner splňující podmínky certifikátu STMC. Kapacita při 5% pokrytí 2500 stran A4</t>
  </si>
  <si>
    <t>NE</t>
  </si>
  <si>
    <t>Hana Zavitkovská tel. 377636341</t>
  </si>
  <si>
    <t>Chodské nám 1,Plzeň</t>
  </si>
  <si>
    <t>KKE Černá tel.377638101</t>
  </si>
  <si>
    <t>Univerzitní 22,Plzeň</t>
  </si>
  <si>
    <t>Toner do tiskárny HP LaserJet M1212nf - černý duel pack</t>
  </si>
  <si>
    <t>Štěrbová tel.377638301</t>
  </si>
  <si>
    <t>Univerzitní 22/UF254</t>
  </si>
  <si>
    <t>Toner do tiskárny HP LaserJet P1566 - černý</t>
  </si>
  <si>
    <t>Tonery - 011 - 2016</t>
  </si>
  <si>
    <t xml:space="preserve">Toner do tiskárny HP Color LaserJet CP4005 dn – černý   </t>
  </si>
  <si>
    <t xml:space="preserve">Toner do tiskárny HP Color LaserJet CP4005 dn – modrý   </t>
  </si>
  <si>
    <t>toner do tiskárny HP LJ P3015 - černý</t>
  </si>
  <si>
    <t>toner do tiskárny HP LJ 1018 - černý</t>
  </si>
  <si>
    <t>toner do tiskárny HP LaserJet 1022- černý</t>
  </si>
  <si>
    <t>toner do tiskárny HP LaserJet 1150- černý</t>
  </si>
  <si>
    <t>toner do tiskárny HP LaserJet 1200- černý</t>
  </si>
  <si>
    <t>toner do tiskárny HP LaserJet 1320- černý</t>
  </si>
  <si>
    <t>toner do tiskárny HP LaserJet 1505- černý</t>
  </si>
  <si>
    <t>Priloha_c._1_Kupni_smlouvy_technicka_specifikace_T-011-2016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</si>
  <si>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</si>
  <si>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</si>
  <si>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</si>
  <si>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</si>
  <si>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</si>
  <si>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</si>
  <si>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</si>
  <si>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 xml:space="preserve">PŘEDPOKLÁDANÁ CENA za měrnou jednotku (MJ) 
v Kč BEZ DPH 
</t>
  </si>
  <si>
    <t>Originální, nebo kompatibilní toner splňující podmínky certifikátu STMC.
Minimální výtěžnost při pokrytí 5% 2x1600 stran</t>
  </si>
  <si>
    <t>Originální, nebo kompatibilní toner splňující podmínky certifikátu STMC.
Minimální výtěžnost při pokrytí 5% 2100 stran</t>
  </si>
  <si>
    <t xml:space="preserve">Originální, nebo kompatibilní toner splňující podmínky certifikátu STMC. 
Minimální výtěžnost při 5% pokrytí 2000 stran. </t>
  </si>
  <si>
    <t xml:space="preserve">Originální, nebo kompatibilní toner splňující podmínky certifikát STMC. 
Minimální výtěžnost při 5% pokrytí 6000 stran. </t>
  </si>
  <si>
    <t>Obchodní název + typ</t>
  </si>
  <si>
    <t>Printline kompatibilní toner s HP CE285AD, cerný, dual pack, 2x1.600 str.</t>
  </si>
  <si>
    <t>EVOLVEO toner kompatibilní s HP CE278A, černý</t>
  </si>
  <si>
    <t xml:space="preserve">EVOLVEO toner kompatibilní s HP CE255A, černý </t>
  </si>
  <si>
    <t xml:space="preserve">EVOLVEO toner kompatibilní s HP Q2612A, černý </t>
  </si>
  <si>
    <t>Printline kompatibilní toner s HP Q6470A, černý</t>
  </si>
  <si>
    <t>Printline kompatibilní toner s HP Q6471A, modrý</t>
  </si>
  <si>
    <t>Printline kompatibilní toner s HP Q6473A, purpurový</t>
  </si>
  <si>
    <t>Printline kompatibilní toner s HP Q6472A, žlutý</t>
  </si>
  <si>
    <t>Printline kompatibilní toner s HP Q2624A, černý</t>
  </si>
  <si>
    <t>Printline kompatibilní toner s HP C7115A, černý</t>
  </si>
  <si>
    <t>Printline kompatibilní toner s HP Q5949A, černý</t>
  </si>
  <si>
    <t>Printline kompatibilní toner s HP CB436A, černý</t>
  </si>
  <si>
    <t>Armor toner pro HP LJProP1566(CE278A),3.200s JUMBO</t>
  </si>
  <si>
    <t>Stygian kompatibilní toner HP CB401A/ modrý/ 7500s</t>
  </si>
  <si>
    <t>Stygian kompatibilní toner HP CB400A/ cerný/ 7500s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</si>
</sst>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3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6">
    <dxf>
      <font>
        <b val="0"/>
        <i val="0"/>
      </font>
    </dxf>
    <dxf>
      <fill>
        <patternFill>
          <bgColor rgb="FFE6D5F3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30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72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404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859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85725</xdr:colOff>
      <xdr:row>25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802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9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914400</xdr:colOff>
      <xdr:row>26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1889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22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7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20</xdr:col>
      <xdr:colOff>0</xdr:colOff>
      <xdr:row>3</xdr:row>
      <xdr:rowOff>0</xdr:rowOff>
    </xdr:from>
    <xdr:to>
      <xdr:col>20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6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6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6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6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6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7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7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7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7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7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8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8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8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8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8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8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9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9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9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9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9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9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20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20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20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4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4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4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5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5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5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4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7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7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7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7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0" zoomScaleNormal="80" zoomScaleSheetLayoutView="55" workbookViewId="0" topLeftCell="A22">
      <selection activeCell="L30" sqref="L30"/>
    </sheetView>
  </sheetViews>
  <sheetFormatPr defaultColWidth="8.8515625" defaultRowHeight="15"/>
  <cols>
    <col min="1" max="1" width="1.421875" style="71" customWidth="1"/>
    <col min="2" max="2" width="5.7109375" style="71" customWidth="1"/>
    <col min="3" max="3" width="43.421875" style="11" customWidth="1"/>
    <col min="4" max="4" width="9.7109375" style="90" customWidth="1"/>
    <col min="5" max="5" width="9.00390625" style="15" customWidth="1"/>
    <col min="6" max="7" width="40.7109375" style="11" customWidth="1"/>
    <col min="8" max="8" width="29.140625" style="91" customWidth="1"/>
    <col min="9" max="9" width="20.8515625" style="11" customWidth="1"/>
    <col min="10" max="10" width="24.7109375" style="11" customWidth="1"/>
    <col min="11" max="11" width="18.8515625" style="12" customWidth="1"/>
    <col min="12" max="12" width="18.57421875" style="12" customWidth="1"/>
    <col min="13" max="13" width="19.421875" style="11" hidden="1" customWidth="1"/>
    <col min="14" max="15" width="22.140625" style="91" hidden="1" customWidth="1"/>
    <col min="16" max="16" width="19.8515625" style="91" customWidth="1"/>
    <col min="17" max="17" width="20.8515625" style="71" customWidth="1"/>
    <col min="18" max="18" width="16.8515625" style="71" customWidth="1"/>
    <col min="19" max="19" width="21.00390625" style="71" customWidth="1"/>
    <col min="20" max="20" width="17.421875" style="71" customWidth="1"/>
    <col min="21" max="16384" width="8.8515625" style="71" customWidth="1"/>
  </cols>
  <sheetData>
    <row r="1" spans="2:16" s="12" customFormat="1" ht="24.6" customHeight="1">
      <c r="B1" s="108" t="s">
        <v>47</v>
      </c>
      <c r="C1" s="109"/>
      <c r="D1" s="15"/>
      <c r="E1" s="15"/>
      <c r="F1" s="11"/>
      <c r="G1" s="11"/>
      <c r="H1" s="55"/>
      <c r="I1" s="55"/>
      <c r="J1" s="56"/>
      <c r="K1" s="57"/>
      <c r="L1" s="57"/>
      <c r="M1" s="11"/>
      <c r="N1" s="11"/>
      <c r="O1" s="11"/>
      <c r="P1" s="11"/>
    </row>
    <row r="2" spans="3:20" s="12" customFormat="1" ht="18.75" customHeight="1">
      <c r="C2" s="11"/>
      <c r="D2" s="9"/>
      <c r="E2" s="10"/>
      <c r="F2" s="11"/>
      <c r="G2" s="11"/>
      <c r="H2" s="112"/>
      <c r="I2" s="112"/>
      <c r="J2" s="112"/>
      <c r="K2" s="112"/>
      <c r="L2" s="112"/>
      <c r="M2" s="11"/>
      <c r="N2" s="11"/>
      <c r="O2" s="11"/>
      <c r="P2" s="11"/>
      <c r="R2" s="107" t="s">
        <v>57</v>
      </c>
      <c r="S2" s="107"/>
      <c r="T2" s="58"/>
    </row>
    <row r="3" spans="2:19" s="12" customFormat="1" ht="25.5" customHeight="1">
      <c r="B3" s="59"/>
      <c r="C3" s="60" t="s">
        <v>14</v>
      </c>
      <c r="D3" s="61"/>
      <c r="E3" s="61"/>
      <c r="F3" s="61"/>
      <c r="G3" s="61"/>
      <c r="H3" s="111"/>
      <c r="I3" s="111"/>
      <c r="J3" s="111"/>
      <c r="K3" s="111"/>
      <c r="L3" s="111"/>
      <c r="M3" s="62"/>
      <c r="N3" s="63"/>
      <c r="O3" s="63"/>
      <c r="P3" s="63"/>
      <c r="Q3" s="63"/>
      <c r="R3" s="62"/>
      <c r="S3" s="62"/>
    </row>
    <row r="4" spans="2:19" s="12" customFormat="1" ht="21" customHeight="1" thickBot="1">
      <c r="B4" s="64"/>
      <c r="C4" s="65" t="s">
        <v>3</v>
      </c>
      <c r="D4" s="61"/>
      <c r="E4" s="61"/>
      <c r="F4" s="61"/>
      <c r="G4" s="61"/>
      <c r="H4" s="61"/>
      <c r="I4" s="62"/>
      <c r="J4" s="62"/>
      <c r="K4" s="62"/>
      <c r="L4" s="62"/>
      <c r="M4" s="62"/>
      <c r="N4" s="11"/>
      <c r="O4" s="11"/>
      <c r="P4" s="11"/>
      <c r="Q4" s="11"/>
      <c r="R4" s="62"/>
      <c r="S4" s="62"/>
    </row>
    <row r="5" spans="2:17" s="12" customFormat="1" ht="27.75" customHeight="1" thickBot="1">
      <c r="B5" s="13"/>
      <c r="C5" s="14"/>
      <c r="D5" s="15"/>
      <c r="E5" s="15"/>
      <c r="F5" s="11"/>
      <c r="G5" s="16" t="s">
        <v>2</v>
      </c>
      <c r="H5" s="11"/>
      <c r="I5" s="11"/>
      <c r="J5" s="66"/>
      <c r="L5" s="11"/>
      <c r="M5" s="17"/>
      <c r="N5" s="17"/>
      <c r="O5" s="18"/>
      <c r="Q5" s="16" t="s">
        <v>2</v>
      </c>
    </row>
    <row r="6" spans="2:19" s="12" customFormat="1" ht="123.75" customHeight="1" thickBot="1" thickTop="1">
      <c r="B6" s="19" t="s">
        <v>1</v>
      </c>
      <c r="C6" s="20" t="s">
        <v>58</v>
      </c>
      <c r="D6" s="20" t="s">
        <v>0</v>
      </c>
      <c r="E6" s="20" t="s">
        <v>59</v>
      </c>
      <c r="F6" s="20" t="s">
        <v>60</v>
      </c>
      <c r="G6" s="47" t="s">
        <v>70</v>
      </c>
      <c r="H6" s="20" t="s">
        <v>61</v>
      </c>
      <c r="I6" s="20" t="s">
        <v>62</v>
      </c>
      <c r="J6" s="20" t="s">
        <v>16</v>
      </c>
      <c r="K6" s="21" t="s">
        <v>63</v>
      </c>
      <c r="L6" s="20" t="s">
        <v>64</v>
      </c>
      <c r="M6" s="22" t="s">
        <v>15</v>
      </c>
      <c r="N6" s="22" t="s">
        <v>9</v>
      </c>
      <c r="O6" s="20" t="s">
        <v>65</v>
      </c>
      <c r="P6" s="20" t="s">
        <v>10</v>
      </c>
      <c r="Q6" s="45" t="s">
        <v>11</v>
      </c>
      <c r="R6" s="45" t="s">
        <v>12</v>
      </c>
      <c r="S6" s="45" t="s">
        <v>13</v>
      </c>
    </row>
    <row r="7" spans="2:19" ht="84" customHeight="1" thickTop="1">
      <c r="B7" s="67">
        <v>1</v>
      </c>
      <c r="C7" s="68" t="s">
        <v>43</v>
      </c>
      <c r="D7" s="69">
        <v>2</v>
      </c>
      <c r="E7" s="70" t="s">
        <v>17</v>
      </c>
      <c r="F7" s="68" t="s">
        <v>66</v>
      </c>
      <c r="G7" s="48" t="s">
        <v>71</v>
      </c>
      <c r="H7" s="113" t="s">
        <v>28</v>
      </c>
      <c r="I7" s="113" t="s">
        <v>38</v>
      </c>
      <c r="J7" s="113"/>
      <c r="K7" s="113" t="s">
        <v>44</v>
      </c>
      <c r="L7" s="113" t="s">
        <v>45</v>
      </c>
      <c r="M7" s="29">
        <f aca="true" t="shared" si="0" ref="M7:M22">D7*O7</f>
        <v>4727.272727272727</v>
      </c>
      <c r="N7" s="29">
        <f aca="true" t="shared" si="1" ref="N7:N22">D7*P7</f>
        <v>5200</v>
      </c>
      <c r="O7" s="30">
        <f aca="true" t="shared" si="2" ref="O7:O22">P7/1.1</f>
        <v>2363.6363636363635</v>
      </c>
      <c r="P7" s="30">
        <v>2600</v>
      </c>
      <c r="Q7" s="37">
        <v>556</v>
      </c>
      <c r="R7" s="31">
        <f aca="true" t="shared" si="3" ref="R7:R22">D7*Q7</f>
        <v>1112</v>
      </c>
      <c r="S7" s="32" t="str">
        <f aca="true" t="shared" si="4" ref="S7:S8">IF(ISNUMBER(Q7),IF(Q7&gt;P7,"NEVYHOVUJE","VYHOVUJE")," ")</f>
        <v>VYHOVUJE</v>
      </c>
    </row>
    <row r="8" spans="2:19" ht="75" customHeight="1" thickBot="1">
      <c r="B8" s="72">
        <v>2</v>
      </c>
      <c r="C8" s="73" t="s">
        <v>46</v>
      </c>
      <c r="D8" s="74">
        <v>2</v>
      </c>
      <c r="E8" s="75" t="s">
        <v>17</v>
      </c>
      <c r="F8" s="73" t="s">
        <v>67</v>
      </c>
      <c r="G8" s="50" t="s">
        <v>72</v>
      </c>
      <c r="H8" s="114"/>
      <c r="I8" s="114"/>
      <c r="J8" s="114"/>
      <c r="K8" s="114"/>
      <c r="L8" s="114"/>
      <c r="M8" s="33">
        <f t="shared" si="0"/>
        <v>2909.090909090909</v>
      </c>
      <c r="N8" s="33">
        <f t="shared" si="1"/>
        <v>3200</v>
      </c>
      <c r="O8" s="44">
        <f t="shared" si="2"/>
        <v>1454.5454545454545</v>
      </c>
      <c r="P8" s="34">
        <v>1600</v>
      </c>
      <c r="Q8" s="38">
        <v>210</v>
      </c>
      <c r="R8" s="35">
        <f t="shared" si="3"/>
        <v>420</v>
      </c>
      <c r="S8" s="36" t="str">
        <f t="shared" si="4"/>
        <v>VYHOVUJE</v>
      </c>
    </row>
    <row r="9" spans="2:19" ht="90.75" customHeight="1" thickBot="1" thickTop="1">
      <c r="B9" s="76">
        <v>3</v>
      </c>
      <c r="C9" s="77" t="s">
        <v>50</v>
      </c>
      <c r="D9" s="78">
        <v>1</v>
      </c>
      <c r="E9" s="79" t="s">
        <v>17</v>
      </c>
      <c r="F9" s="77" t="s">
        <v>69</v>
      </c>
      <c r="G9" s="52" t="s">
        <v>73</v>
      </c>
      <c r="H9" s="79" t="s">
        <v>28</v>
      </c>
      <c r="I9" s="79" t="s">
        <v>38</v>
      </c>
      <c r="J9" s="79"/>
      <c r="K9" s="79" t="s">
        <v>39</v>
      </c>
      <c r="L9" s="79" t="s">
        <v>40</v>
      </c>
      <c r="M9" s="39">
        <f t="shared" si="0"/>
        <v>2454.5454545454545</v>
      </c>
      <c r="N9" s="39">
        <f t="shared" si="1"/>
        <v>2700</v>
      </c>
      <c r="O9" s="40">
        <f t="shared" si="2"/>
        <v>2454.5454545454545</v>
      </c>
      <c r="P9" s="40">
        <v>2700</v>
      </c>
      <c r="Q9" s="41">
        <v>505</v>
      </c>
      <c r="R9" s="42">
        <f t="shared" si="3"/>
        <v>505</v>
      </c>
      <c r="S9" s="43" t="str">
        <f aca="true" t="shared" si="5" ref="S9:S10">IF(ISNUMBER(Q9),IF(Q9&gt;P9,"NEVYHOVUJE","VYHOVUJE")," ")</f>
        <v>VYHOVUJE</v>
      </c>
    </row>
    <row r="10" spans="2:19" ht="75" customHeight="1" thickBot="1" thickTop="1">
      <c r="B10" s="76">
        <v>4</v>
      </c>
      <c r="C10" s="77" t="s">
        <v>51</v>
      </c>
      <c r="D10" s="78">
        <v>2</v>
      </c>
      <c r="E10" s="79" t="s">
        <v>17</v>
      </c>
      <c r="F10" s="77" t="s">
        <v>68</v>
      </c>
      <c r="G10" s="51" t="s">
        <v>74</v>
      </c>
      <c r="H10" s="79" t="s">
        <v>28</v>
      </c>
      <c r="I10" s="79" t="s">
        <v>38</v>
      </c>
      <c r="J10" s="79"/>
      <c r="K10" s="79" t="s">
        <v>41</v>
      </c>
      <c r="L10" s="79" t="s">
        <v>42</v>
      </c>
      <c r="M10" s="39">
        <f t="shared" si="0"/>
        <v>909.090909090909</v>
      </c>
      <c r="N10" s="39">
        <f t="shared" si="1"/>
        <v>1000</v>
      </c>
      <c r="O10" s="40">
        <f t="shared" si="2"/>
        <v>454.5454545454545</v>
      </c>
      <c r="P10" s="40">
        <v>500</v>
      </c>
      <c r="Q10" s="41">
        <v>192</v>
      </c>
      <c r="R10" s="42">
        <f t="shared" si="3"/>
        <v>384</v>
      </c>
      <c r="S10" s="43" t="str">
        <f t="shared" si="5"/>
        <v>VYHOVUJE</v>
      </c>
    </row>
    <row r="11" spans="2:19" ht="69.75" customHeight="1" thickTop="1">
      <c r="B11" s="67">
        <v>5</v>
      </c>
      <c r="C11" s="68" t="s">
        <v>26</v>
      </c>
      <c r="D11" s="69">
        <v>1</v>
      </c>
      <c r="E11" s="70" t="s">
        <v>17</v>
      </c>
      <c r="F11" s="68" t="s">
        <v>27</v>
      </c>
      <c r="G11" s="48" t="s">
        <v>75</v>
      </c>
      <c r="H11" s="113" t="s">
        <v>28</v>
      </c>
      <c r="I11" s="113" t="s">
        <v>18</v>
      </c>
      <c r="J11" s="113" t="s">
        <v>29</v>
      </c>
      <c r="K11" s="113" t="s">
        <v>30</v>
      </c>
      <c r="L11" s="113" t="s">
        <v>31</v>
      </c>
      <c r="M11" s="29">
        <f t="shared" si="0"/>
        <v>1127.2727272727273</v>
      </c>
      <c r="N11" s="29">
        <f t="shared" si="1"/>
        <v>1240</v>
      </c>
      <c r="O11" s="30">
        <f t="shared" si="2"/>
        <v>1127.2727272727273</v>
      </c>
      <c r="P11" s="30">
        <v>1240</v>
      </c>
      <c r="Q11" s="37">
        <v>916</v>
      </c>
      <c r="R11" s="31">
        <f t="shared" si="3"/>
        <v>916</v>
      </c>
      <c r="S11" s="32" t="str">
        <f aca="true" t="shared" si="6" ref="S11:S19">IF(ISNUMBER(Q11),IF(Q11&gt;P11,"NEVYHOVUJE","VYHOVUJE")," ")</f>
        <v>VYHOVUJE</v>
      </c>
    </row>
    <row r="12" spans="2:19" ht="68.25" customHeight="1">
      <c r="B12" s="80">
        <v>6</v>
      </c>
      <c r="C12" s="81" t="s">
        <v>32</v>
      </c>
      <c r="D12" s="82">
        <v>1</v>
      </c>
      <c r="E12" s="83" t="s">
        <v>17</v>
      </c>
      <c r="F12" s="81" t="s">
        <v>33</v>
      </c>
      <c r="G12" s="53" t="s">
        <v>76</v>
      </c>
      <c r="H12" s="115"/>
      <c r="I12" s="115"/>
      <c r="J12" s="115"/>
      <c r="K12" s="115"/>
      <c r="L12" s="115"/>
      <c r="M12" s="5">
        <f t="shared" si="0"/>
        <v>1089.090909090909</v>
      </c>
      <c r="N12" s="5">
        <f t="shared" si="1"/>
        <v>1198</v>
      </c>
      <c r="O12" s="6">
        <f t="shared" si="2"/>
        <v>1089.090909090909</v>
      </c>
      <c r="P12" s="6">
        <v>1198</v>
      </c>
      <c r="Q12" s="7">
        <v>978</v>
      </c>
      <c r="R12" s="8">
        <f t="shared" si="3"/>
        <v>978</v>
      </c>
      <c r="S12" s="28" t="str">
        <f t="shared" si="6"/>
        <v>VYHOVUJE</v>
      </c>
    </row>
    <row r="13" spans="2:19" ht="45">
      <c r="B13" s="80">
        <v>7</v>
      </c>
      <c r="C13" s="81" t="s">
        <v>34</v>
      </c>
      <c r="D13" s="82">
        <v>1</v>
      </c>
      <c r="E13" s="83" t="s">
        <v>17</v>
      </c>
      <c r="F13" s="81" t="s">
        <v>33</v>
      </c>
      <c r="G13" s="49" t="s">
        <v>77</v>
      </c>
      <c r="H13" s="115"/>
      <c r="I13" s="115"/>
      <c r="J13" s="115"/>
      <c r="K13" s="115"/>
      <c r="L13" s="115"/>
      <c r="M13" s="5">
        <f t="shared" si="0"/>
        <v>1089.090909090909</v>
      </c>
      <c r="N13" s="5">
        <f t="shared" si="1"/>
        <v>1198</v>
      </c>
      <c r="O13" s="6">
        <f t="shared" si="2"/>
        <v>1089.090909090909</v>
      </c>
      <c r="P13" s="6">
        <v>1198</v>
      </c>
      <c r="Q13" s="7">
        <v>978</v>
      </c>
      <c r="R13" s="8">
        <f t="shared" si="3"/>
        <v>978</v>
      </c>
      <c r="S13" s="28" t="str">
        <f t="shared" si="6"/>
        <v>VYHOVUJE</v>
      </c>
    </row>
    <row r="14" spans="2:19" ht="54.75" customHeight="1" thickBot="1">
      <c r="B14" s="80">
        <v>8</v>
      </c>
      <c r="C14" s="81" t="s">
        <v>35</v>
      </c>
      <c r="D14" s="82">
        <v>1</v>
      </c>
      <c r="E14" s="83" t="s">
        <v>17</v>
      </c>
      <c r="F14" s="81" t="s">
        <v>33</v>
      </c>
      <c r="G14" s="48" t="s">
        <v>78</v>
      </c>
      <c r="H14" s="115"/>
      <c r="I14" s="115"/>
      <c r="J14" s="115"/>
      <c r="K14" s="115"/>
      <c r="L14" s="115"/>
      <c r="M14" s="5">
        <f t="shared" si="0"/>
        <v>1089.090909090909</v>
      </c>
      <c r="N14" s="5">
        <f t="shared" si="1"/>
        <v>1198</v>
      </c>
      <c r="O14" s="6">
        <f t="shared" si="2"/>
        <v>1089.090909090909</v>
      </c>
      <c r="P14" s="6">
        <v>1198</v>
      </c>
      <c r="Q14" s="7">
        <v>978</v>
      </c>
      <c r="R14" s="8">
        <f t="shared" si="3"/>
        <v>978</v>
      </c>
      <c r="S14" s="28" t="str">
        <f t="shared" si="6"/>
        <v>VYHOVUJE</v>
      </c>
    </row>
    <row r="15" spans="2:19" ht="54.75" customHeight="1" thickBot="1" thickTop="1">
      <c r="B15" s="80">
        <v>9</v>
      </c>
      <c r="C15" s="81" t="s">
        <v>52</v>
      </c>
      <c r="D15" s="82">
        <v>1</v>
      </c>
      <c r="E15" s="83" t="s">
        <v>17</v>
      </c>
      <c r="F15" s="81" t="s">
        <v>36</v>
      </c>
      <c r="G15" s="51" t="s">
        <v>74</v>
      </c>
      <c r="H15" s="115"/>
      <c r="I15" s="115"/>
      <c r="J15" s="115"/>
      <c r="K15" s="115"/>
      <c r="L15" s="115"/>
      <c r="M15" s="5">
        <f t="shared" si="0"/>
        <v>375.45454545454544</v>
      </c>
      <c r="N15" s="5">
        <f t="shared" si="1"/>
        <v>413</v>
      </c>
      <c r="O15" s="6">
        <f t="shared" si="2"/>
        <v>375.45454545454544</v>
      </c>
      <c r="P15" s="6">
        <v>413</v>
      </c>
      <c r="Q15" s="7">
        <v>192</v>
      </c>
      <c r="R15" s="8">
        <f t="shared" si="3"/>
        <v>192</v>
      </c>
      <c r="S15" s="28" t="str">
        <f t="shared" si="6"/>
        <v>VYHOVUJE</v>
      </c>
    </row>
    <row r="16" spans="2:19" ht="45.75" thickTop="1">
      <c r="B16" s="80">
        <v>10</v>
      </c>
      <c r="C16" s="81" t="s">
        <v>53</v>
      </c>
      <c r="D16" s="82">
        <v>2</v>
      </c>
      <c r="E16" s="83" t="s">
        <v>17</v>
      </c>
      <c r="F16" s="81" t="s">
        <v>37</v>
      </c>
      <c r="G16" s="49" t="s">
        <v>79</v>
      </c>
      <c r="H16" s="115"/>
      <c r="I16" s="115"/>
      <c r="J16" s="115"/>
      <c r="K16" s="115"/>
      <c r="L16" s="115"/>
      <c r="M16" s="5">
        <f t="shared" si="0"/>
        <v>901.8181818181818</v>
      </c>
      <c r="N16" s="5">
        <f t="shared" si="1"/>
        <v>992</v>
      </c>
      <c r="O16" s="6">
        <f t="shared" si="2"/>
        <v>450.9090909090909</v>
      </c>
      <c r="P16" s="6">
        <v>496</v>
      </c>
      <c r="Q16" s="7">
        <v>410</v>
      </c>
      <c r="R16" s="8">
        <f t="shared" si="3"/>
        <v>820</v>
      </c>
      <c r="S16" s="28" t="str">
        <f t="shared" si="6"/>
        <v>VYHOVUJE</v>
      </c>
    </row>
    <row r="17" spans="2:19" ht="63.75" customHeight="1">
      <c r="B17" s="80">
        <v>11</v>
      </c>
      <c r="C17" s="81" t="s">
        <v>54</v>
      </c>
      <c r="D17" s="82">
        <v>1</v>
      </c>
      <c r="E17" s="83" t="s">
        <v>17</v>
      </c>
      <c r="F17" s="81" t="s">
        <v>37</v>
      </c>
      <c r="G17" s="49" t="s">
        <v>80</v>
      </c>
      <c r="H17" s="115"/>
      <c r="I17" s="115"/>
      <c r="J17" s="115"/>
      <c r="K17" s="115"/>
      <c r="L17" s="115"/>
      <c r="M17" s="5">
        <f t="shared" si="0"/>
        <v>450.9090909090909</v>
      </c>
      <c r="N17" s="5">
        <f t="shared" si="1"/>
        <v>496</v>
      </c>
      <c r="O17" s="6">
        <f t="shared" si="2"/>
        <v>450.9090909090909</v>
      </c>
      <c r="P17" s="6">
        <v>496</v>
      </c>
      <c r="Q17" s="7">
        <v>338</v>
      </c>
      <c r="R17" s="8">
        <f t="shared" si="3"/>
        <v>338</v>
      </c>
      <c r="S17" s="28" t="str">
        <f t="shared" si="6"/>
        <v>VYHOVUJE</v>
      </c>
    </row>
    <row r="18" spans="2:19" ht="61.5" customHeight="1">
      <c r="B18" s="80">
        <v>12</v>
      </c>
      <c r="C18" s="81" t="s">
        <v>55</v>
      </c>
      <c r="D18" s="82">
        <v>1</v>
      </c>
      <c r="E18" s="83" t="s">
        <v>17</v>
      </c>
      <c r="F18" s="81" t="s">
        <v>37</v>
      </c>
      <c r="G18" s="48" t="s">
        <v>81</v>
      </c>
      <c r="H18" s="115"/>
      <c r="I18" s="115"/>
      <c r="J18" s="115"/>
      <c r="K18" s="115"/>
      <c r="L18" s="115"/>
      <c r="M18" s="5">
        <f t="shared" si="0"/>
        <v>450.9090909090909</v>
      </c>
      <c r="N18" s="5">
        <f t="shared" si="1"/>
        <v>496</v>
      </c>
      <c r="O18" s="6">
        <f t="shared" si="2"/>
        <v>450.9090909090909</v>
      </c>
      <c r="P18" s="6">
        <v>496</v>
      </c>
      <c r="Q18" s="7">
        <v>410</v>
      </c>
      <c r="R18" s="8">
        <f t="shared" si="3"/>
        <v>410</v>
      </c>
      <c r="S18" s="28" t="str">
        <f t="shared" si="6"/>
        <v>VYHOVUJE</v>
      </c>
    </row>
    <row r="19" spans="2:19" ht="77.25" customHeight="1" thickBot="1">
      <c r="B19" s="72">
        <v>13</v>
      </c>
      <c r="C19" s="73" t="s">
        <v>56</v>
      </c>
      <c r="D19" s="74">
        <v>1</v>
      </c>
      <c r="E19" s="75" t="s">
        <v>17</v>
      </c>
      <c r="F19" s="73" t="s">
        <v>36</v>
      </c>
      <c r="G19" s="52" t="s">
        <v>82</v>
      </c>
      <c r="H19" s="114"/>
      <c r="I19" s="114"/>
      <c r="J19" s="114"/>
      <c r="K19" s="114"/>
      <c r="L19" s="114"/>
      <c r="M19" s="33">
        <f t="shared" si="0"/>
        <v>413.6363636363636</v>
      </c>
      <c r="N19" s="33">
        <f t="shared" si="1"/>
        <v>455</v>
      </c>
      <c r="O19" s="34">
        <f t="shared" si="2"/>
        <v>413.6363636363636</v>
      </c>
      <c r="P19" s="34">
        <v>455</v>
      </c>
      <c r="Q19" s="38">
        <v>308</v>
      </c>
      <c r="R19" s="35">
        <f t="shared" si="3"/>
        <v>308</v>
      </c>
      <c r="S19" s="36" t="str">
        <f t="shared" si="6"/>
        <v>VYHOVUJE</v>
      </c>
    </row>
    <row r="20" spans="2:19" ht="65.25" customHeight="1" thickTop="1">
      <c r="B20" s="67">
        <v>14</v>
      </c>
      <c r="C20" s="68" t="s">
        <v>23</v>
      </c>
      <c r="D20" s="69">
        <v>1</v>
      </c>
      <c r="E20" s="70" t="s">
        <v>17</v>
      </c>
      <c r="F20" s="68" t="s">
        <v>24</v>
      </c>
      <c r="G20" s="54" t="s">
        <v>83</v>
      </c>
      <c r="H20" s="113" t="s">
        <v>28</v>
      </c>
      <c r="I20" s="113" t="s">
        <v>18</v>
      </c>
      <c r="J20" s="70" t="s">
        <v>19</v>
      </c>
      <c r="K20" s="113" t="s">
        <v>20</v>
      </c>
      <c r="L20" s="113" t="s">
        <v>21</v>
      </c>
      <c r="M20" s="29">
        <f t="shared" si="0"/>
        <v>909.090909090909</v>
      </c>
      <c r="N20" s="29">
        <f t="shared" si="1"/>
        <v>1000</v>
      </c>
      <c r="O20" s="30">
        <f t="shared" si="2"/>
        <v>909.090909090909</v>
      </c>
      <c r="P20" s="30">
        <v>1000</v>
      </c>
      <c r="Q20" s="37">
        <v>834</v>
      </c>
      <c r="R20" s="31">
        <f t="shared" si="3"/>
        <v>834</v>
      </c>
      <c r="S20" s="32" t="str">
        <f aca="true" t="shared" si="7" ref="S20:S22">IF(ISNUMBER(Q20),IF(Q20&gt;P20,"NEVYHOVUJE","VYHOVUJE")," ")</f>
        <v>VYHOVUJE</v>
      </c>
    </row>
    <row r="21" spans="2:19" ht="71.25" customHeight="1">
      <c r="B21" s="80">
        <v>15</v>
      </c>
      <c r="C21" s="81" t="s">
        <v>48</v>
      </c>
      <c r="D21" s="82">
        <v>1</v>
      </c>
      <c r="E21" s="83" t="s">
        <v>17</v>
      </c>
      <c r="F21" s="81" t="s">
        <v>25</v>
      </c>
      <c r="G21" s="49" t="s">
        <v>85</v>
      </c>
      <c r="H21" s="115"/>
      <c r="I21" s="115"/>
      <c r="J21" s="83" t="s">
        <v>22</v>
      </c>
      <c r="K21" s="115"/>
      <c r="L21" s="115" t="s">
        <v>21</v>
      </c>
      <c r="M21" s="5">
        <f t="shared" si="0"/>
        <v>3818.181818181818</v>
      </c>
      <c r="N21" s="5">
        <f t="shared" si="1"/>
        <v>4200</v>
      </c>
      <c r="O21" s="6">
        <f t="shared" si="2"/>
        <v>3818.181818181818</v>
      </c>
      <c r="P21" s="6">
        <v>4200</v>
      </c>
      <c r="Q21" s="7">
        <v>894</v>
      </c>
      <c r="R21" s="8">
        <f t="shared" si="3"/>
        <v>894</v>
      </c>
      <c r="S21" s="28" t="str">
        <f t="shared" si="7"/>
        <v>VYHOVUJE</v>
      </c>
    </row>
    <row r="22" spans="2:19" ht="84.75" customHeight="1" thickBot="1">
      <c r="B22" s="72">
        <v>16</v>
      </c>
      <c r="C22" s="73" t="s">
        <v>49</v>
      </c>
      <c r="D22" s="74">
        <v>1</v>
      </c>
      <c r="E22" s="75" t="s">
        <v>17</v>
      </c>
      <c r="F22" s="73" t="s">
        <v>25</v>
      </c>
      <c r="G22" s="52" t="s">
        <v>84</v>
      </c>
      <c r="H22" s="114"/>
      <c r="I22" s="114"/>
      <c r="J22" s="75" t="s">
        <v>22</v>
      </c>
      <c r="K22" s="114"/>
      <c r="L22" s="114" t="s">
        <v>21</v>
      </c>
      <c r="M22" s="33">
        <f t="shared" si="0"/>
        <v>5727.272727272727</v>
      </c>
      <c r="N22" s="33">
        <f t="shared" si="1"/>
        <v>6300</v>
      </c>
      <c r="O22" s="34">
        <f t="shared" si="2"/>
        <v>5727.272727272727</v>
      </c>
      <c r="P22" s="34">
        <v>6300</v>
      </c>
      <c r="Q22" s="38">
        <v>894</v>
      </c>
      <c r="R22" s="35">
        <f t="shared" si="3"/>
        <v>894</v>
      </c>
      <c r="S22" s="36" t="str">
        <f t="shared" si="7"/>
        <v>VYHOVUJE</v>
      </c>
    </row>
    <row r="23" spans="1:21" ht="13.5" customHeight="1" thickBot="1" thickTop="1">
      <c r="A23" s="84"/>
      <c r="B23" s="84"/>
      <c r="C23" s="85"/>
      <c r="D23" s="84"/>
      <c r="E23" s="85"/>
      <c r="F23" s="85"/>
      <c r="G23" s="85"/>
      <c r="H23" s="84"/>
      <c r="I23" s="85"/>
      <c r="J23" s="85"/>
      <c r="K23" s="85"/>
      <c r="L23" s="85"/>
      <c r="M23" s="85"/>
      <c r="N23" s="84"/>
      <c r="O23" s="84"/>
      <c r="P23" s="84"/>
      <c r="Q23" s="84"/>
      <c r="R23" s="84"/>
      <c r="S23" s="84"/>
      <c r="T23" s="84"/>
      <c r="U23" s="84"/>
    </row>
    <row r="24" spans="1:19" ht="60.75" customHeight="1" thickBot="1" thickTop="1">
      <c r="A24" s="86"/>
      <c r="B24" s="110" t="s">
        <v>5</v>
      </c>
      <c r="C24" s="110"/>
      <c r="D24" s="110"/>
      <c r="E24" s="110"/>
      <c r="F24" s="110"/>
      <c r="G24" s="110"/>
      <c r="H24" s="110"/>
      <c r="I24" s="23"/>
      <c r="J24" s="23"/>
      <c r="K24" s="87"/>
      <c r="L24" s="87"/>
      <c r="M24" s="87"/>
      <c r="N24" s="88"/>
      <c r="O24" s="27" t="s">
        <v>6</v>
      </c>
      <c r="P24" s="20" t="s">
        <v>7</v>
      </c>
      <c r="Q24" s="100" t="s">
        <v>8</v>
      </c>
      <c r="R24" s="101"/>
      <c r="S24" s="102"/>
    </row>
    <row r="25" spans="1:19" ht="33" customHeight="1" thickBot="1" thickTop="1">
      <c r="A25" s="86"/>
      <c r="B25" s="103" t="s">
        <v>4</v>
      </c>
      <c r="C25" s="103"/>
      <c r="D25" s="103"/>
      <c r="E25" s="103"/>
      <c r="F25" s="103"/>
      <c r="G25" s="103"/>
      <c r="H25" s="103"/>
      <c r="I25" s="89"/>
      <c r="K25" s="24"/>
      <c r="L25" s="24"/>
      <c r="M25" s="24"/>
      <c r="N25" s="1"/>
      <c r="O25" s="2">
        <f>SUM(M7:M22)</f>
        <v>28441.818181818184</v>
      </c>
      <c r="P25" s="46">
        <f>SUM(N7:N22)</f>
        <v>31286</v>
      </c>
      <c r="Q25" s="104">
        <f>SUM(R7:R22)</f>
        <v>10961</v>
      </c>
      <c r="R25" s="105"/>
      <c r="S25" s="106"/>
    </row>
    <row r="26" spans="1:21" ht="39.75" customHeight="1" thickTop="1">
      <c r="A26" s="86"/>
      <c r="J26" s="25"/>
      <c r="K26" s="26"/>
      <c r="L26" s="26"/>
      <c r="M26" s="26"/>
      <c r="N26" s="3"/>
      <c r="O26" s="92"/>
      <c r="P26" s="92"/>
      <c r="Q26" s="92"/>
      <c r="R26" s="93"/>
      <c r="S26" s="93"/>
      <c r="T26" s="93"/>
      <c r="U26" s="93"/>
    </row>
    <row r="27" spans="1:21" ht="19.9" customHeight="1">
      <c r="A27" s="86"/>
      <c r="K27" s="26"/>
      <c r="L27" s="26"/>
      <c r="M27" s="26"/>
      <c r="N27" s="3"/>
      <c r="O27" s="92"/>
      <c r="P27" s="92"/>
      <c r="Q27" s="4"/>
      <c r="R27" s="4"/>
      <c r="S27" s="4"/>
      <c r="T27" s="93"/>
      <c r="U27" s="93"/>
    </row>
    <row r="28" spans="1:21" ht="71.25" customHeight="1">
      <c r="A28" s="86"/>
      <c r="K28" s="26"/>
      <c r="L28" s="26"/>
      <c r="M28" s="26"/>
      <c r="N28" s="3"/>
      <c r="O28" s="92"/>
      <c r="P28" s="92"/>
      <c r="Q28" s="4"/>
      <c r="R28" s="4"/>
      <c r="S28" s="4"/>
      <c r="T28" s="93"/>
      <c r="U28" s="93"/>
    </row>
    <row r="29" spans="1:21" ht="36" customHeight="1">
      <c r="A29" s="86"/>
      <c r="K29" s="23"/>
      <c r="L29" s="94"/>
      <c r="M29" s="94"/>
      <c r="N29" s="95"/>
      <c r="O29" s="95"/>
      <c r="P29" s="95"/>
      <c r="Q29" s="92"/>
      <c r="R29" s="93"/>
      <c r="S29" s="93"/>
      <c r="T29" s="93"/>
      <c r="U29" s="93"/>
    </row>
    <row r="30" spans="1:21" ht="14.25" customHeight="1">
      <c r="A30" s="86"/>
      <c r="B30" s="93"/>
      <c r="C30" s="96"/>
      <c r="D30" s="97"/>
      <c r="E30" s="98"/>
      <c r="F30" s="96"/>
      <c r="G30" s="96"/>
      <c r="H30" s="92"/>
      <c r="I30" s="96"/>
      <c r="J30" s="96"/>
      <c r="K30" s="99"/>
      <c r="L30" s="99"/>
      <c r="M30" s="99"/>
      <c r="N30" s="92"/>
      <c r="O30" s="92"/>
      <c r="P30" s="92"/>
      <c r="Q30" s="92"/>
      <c r="R30" s="93"/>
      <c r="S30" s="93"/>
      <c r="T30" s="93"/>
      <c r="U30" s="93"/>
    </row>
    <row r="31" spans="1:21" ht="14.25" customHeight="1">
      <c r="A31" s="86"/>
      <c r="B31" s="93"/>
      <c r="C31" s="96"/>
      <c r="D31" s="97"/>
      <c r="E31" s="98"/>
      <c r="F31" s="96"/>
      <c r="G31" s="96"/>
      <c r="H31" s="92"/>
      <c r="I31" s="96"/>
      <c r="J31" s="96"/>
      <c r="K31" s="99"/>
      <c r="L31" s="99"/>
      <c r="M31" s="99"/>
      <c r="N31" s="92"/>
      <c r="O31" s="92"/>
      <c r="P31" s="92"/>
      <c r="Q31" s="92"/>
      <c r="R31" s="93"/>
      <c r="S31" s="93"/>
      <c r="T31" s="93"/>
      <c r="U31" s="93"/>
    </row>
    <row r="32" spans="1:21" ht="14.25" customHeight="1">
      <c r="A32" s="86"/>
      <c r="B32" s="93"/>
      <c r="C32" s="96"/>
      <c r="D32" s="97"/>
      <c r="E32" s="98"/>
      <c r="F32" s="96"/>
      <c r="G32" s="96"/>
      <c r="H32" s="92"/>
      <c r="I32" s="96"/>
      <c r="J32" s="96"/>
      <c r="K32" s="99"/>
      <c r="L32" s="99"/>
      <c r="M32" s="99"/>
      <c r="N32" s="92"/>
      <c r="O32" s="92"/>
      <c r="P32" s="92"/>
      <c r="Q32" s="92"/>
      <c r="R32" s="93"/>
      <c r="S32" s="93"/>
      <c r="T32" s="93"/>
      <c r="U32" s="93"/>
    </row>
    <row r="33" spans="1:21" ht="14.25" customHeight="1">
      <c r="A33" s="86"/>
      <c r="B33" s="93"/>
      <c r="C33" s="96"/>
      <c r="D33" s="97"/>
      <c r="E33" s="98"/>
      <c r="F33" s="96"/>
      <c r="G33" s="96"/>
      <c r="H33" s="92"/>
      <c r="I33" s="96"/>
      <c r="J33" s="96"/>
      <c r="K33" s="99"/>
      <c r="L33" s="99"/>
      <c r="M33" s="99"/>
      <c r="N33" s="92"/>
      <c r="O33" s="92"/>
      <c r="P33" s="92"/>
      <c r="Q33" s="92"/>
      <c r="R33" s="93"/>
      <c r="S33" s="93"/>
      <c r="T33" s="93"/>
      <c r="U33" s="93"/>
    </row>
    <row r="34" spans="3:16" ht="15">
      <c r="C34" s="12"/>
      <c r="D34" s="71"/>
      <c r="E34" s="12"/>
      <c r="F34" s="12"/>
      <c r="G34" s="12"/>
      <c r="H34" s="71"/>
      <c r="I34" s="12"/>
      <c r="J34" s="12"/>
      <c r="M34" s="12"/>
      <c r="N34" s="71"/>
      <c r="O34" s="71"/>
      <c r="P34" s="71"/>
    </row>
    <row r="35" spans="3:16" ht="15">
      <c r="C35" s="12"/>
      <c r="D35" s="71"/>
      <c r="E35" s="12"/>
      <c r="F35" s="12"/>
      <c r="G35" s="12"/>
      <c r="H35" s="71"/>
      <c r="I35" s="12"/>
      <c r="J35" s="12"/>
      <c r="M35" s="12"/>
      <c r="N35" s="71"/>
      <c r="O35" s="71"/>
      <c r="P35" s="71"/>
    </row>
    <row r="36" spans="3:16" ht="15">
      <c r="C36" s="12"/>
      <c r="D36" s="71"/>
      <c r="E36" s="12"/>
      <c r="F36" s="12"/>
      <c r="G36" s="12"/>
      <c r="H36" s="71"/>
      <c r="I36" s="12"/>
      <c r="J36" s="12"/>
      <c r="M36" s="12"/>
      <c r="N36" s="71"/>
      <c r="O36" s="71"/>
      <c r="P36" s="71"/>
    </row>
  </sheetData>
  <mergeCells count="22">
    <mergeCell ref="H20:H22"/>
    <mergeCell ref="J11:J19"/>
    <mergeCell ref="K11:K19"/>
    <mergeCell ref="K20:K22"/>
    <mergeCell ref="L20:L22"/>
    <mergeCell ref="I20:I22"/>
    <mergeCell ref="Q24:S24"/>
    <mergeCell ref="B25:H25"/>
    <mergeCell ref="Q25:S25"/>
    <mergeCell ref="R2:S2"/>
    <mergeCell ref="B1:C1"/>
    <mergeCell ref="B24:H24"/>
    <mergeCell ref="H3:L3"/>
    <mergeCell ref="H2:L2"/>
    <mergeCell ref="L7:L8"/>
    <mergeCell ref="L11:L19"/>
    <mergeCell ref="H7:H8"/>
    <mergeCell ref="I7:I8"/>
    <mergeCell ref="J7:J8"/>
    <mergeCell ref="K7:K8"/>
    <mergeCell ref="H11:H19"/>
    <mergeCell ref="I11:I19"/>
  </mergeCells>
  <conditionalFormatting sqref="B4">
    <cfRule type="containsBlanks" priority="70" dxfId="1">
      <formula>LEN(TRIM(B4))=0</formula>
    </cfRule>
    <cfRule type="notContainsBlanks" priority="71" dxfId="0">
      <formula>LEN(TRIM(B4))&gt;0</formula>
    </cfRule>
  </conditionalFormatting>
  <conditionalFormatting sqref="D8 B8 B12 B14 B16 B18 B20 B22">
    <cfRule type="containsBlanks" priority="43" dxfId="24">
      <formula>LEN(TRIM(B8))=0</formula>
    </cfRule>
  </conditionalFormatting>
  <conditionalFormatting sqref="B8 B12 B14 B16 B18 B20 B22">
    <cfRule type="cellIs" priority="42" dxfId="25" operator="greaterThanOrEqual">
      <formula>1</formula>
    </cfRule>
  </conditionalFormatting>
  <conditionalFormatting sqref="Q8">
    <cfRule type="notContainsBlanks" priority="40" dxfId="3">
      <formula>LEN(TRIM(Q8))&gt;0</formula>
    </cfRule>
    <cfRule type="containsBlanks" priority="41" dxfId="2">
      <formula>LEN(TRIM(Q8))=0</formula>
    </cfRule>
  </conditionalFormatting>
  <conditionalFormatting sqref="S8">
    <cfRule type="cellIs" priority="38" dxfId="21" operator="equal">
      <formula>"NEVYHOVUJE"</formula>
    </cfRule>
    <cfRule type="cellIs" priority="39" dxfId="20" operator="equal">
      <formula>"VYHOVUJE"</formula>
    </cfRule>
  </conditionalFormatting>
  <conditionalFormatting sqref="D7 B7 B9 B11 B13 B15 B17 B19 B21">
    <cfRule type="containsBlanks" priority="35" dxfId="24">
      <formula>LEN(TRIM(B7))=0</formula>
    </cfRule>
  </conditionalFormatting>
  <conditionalFormatting sqref="B7 B9 B11 B13 B15 B17 B19 B21">
    <cfRule type="cellIs" priority="34" dxfId="25" operator="greaterThanOrEqual">
      <formula>1</formula>
    </cfRule>
  </conditionalFormatting>
  <conditionalFormatting sqref="Q7">
    <cfRule type="notContainsBlanks" priority="32" dxfId="3">
      <formula>LEN(TRIM(Q7))&gt;0</formula>
    </cfRule>
    <cfRule type="containsBlanks" priority="33" dxfId="2">
      <formula>LEN(TRIM(Q7))=0</formula>
    </cfRule>
  </conditionalFormatting>
  <conditionalFormatting sqref="S7">
    <cfRule type="cellIs" priority="30" dxfId="21" operator="equal">
      <formula>"NEVYHOVUJE"</formula>
    </cfRule>
    <cfRule type="cellIs" priority="31" dxfId="20" operator="equal">
      <formula>"VYHOVUJE"</formula>
    </cfRule>
  </conditionalFormatting>
  <conditionalFormatting sqref="D9 D11:D22">
    <cfRule type="containsBlanks" priority="29" dxfId="24">
      <formula>LEN(TRIM(D9))=0</formula>
    </cfRule>
  </conditionalFormatting>
  <conditionalFormatting sqref="Q11:Q22">
    <cfRule type="notContainsBlanks" priority="26" dxfId="3">
      <formula>LEN(TRIM(Q11))&gt;0</formula>
    </cfRule>
    <cfRule type="containsBlanks" priority="27" dxfId="2">
      <formula>LEN(TRIM(Q11))=0</formula>
    </cfRule>
  </conditionalFormatting>
  <conditionalFormatting sqref="S9 S11:S22">
    <cfRule type="cellIs" priority="24" dxfId="21" operator="equal">
      <formula>"NEVYHOVUJE"</formula>
    </cfRule>
    <cfRule type="cellIs" priority="25" dxfId="20" operator="equal">
      <formula>"VYHOVUJE"</formula>
    </cfRule>
  </conditionalFormatting>
  <conditionalFormatting sqref="B10">
    <cfRule type="containsBlanks" priority="23" dxfId="24">
      <formula>LEN(TRIM(B10))=0</formula>
    </cfRule>
  </conditionalFormatting>
  <conditionalFormatting sqref="B10">
    <cfRule type="cellIs" priority="22" dxfId="25" operator="greaterThanOrEqual">
      <formula>1</formula>
    </cfRule>
  </conditionalFormatting>
  <conditionalFormatting sqref="D10">
    <cfRule type="containsBlanks" priority="21" dxfId="24">
      <formula>LEN(TRIM(D10))=0</formula>
    </cfRule>
  </conditionalFormatting>
  <conditionalFormatting sqref="Q10">
    <cfRule type="notContainsBlanks" priority="19" dxfId="3">
      <formula>LEN(TRIM(Q10))&gt;0</formula>
    </cfRule>
    <cfRule type="containsBlanks" priority="20" dxfId="2">
      <formula>LEN(TRIM(Q10))=0</formula>
    </cfRule>
  </conditionalFormatting>
  <conditionalFormatting sqref="S10">
    <cfRule type="cellIs" priority="17" dxfId="21" operator="equal">
      <formula>"NEVYHOVUJE"</formula>
    </cfRule>
    <cfRule type="cellIs" priority="18" dxfId="20" operator="equal">
      <formula>"VYHOVUJE"</formula>
    </cfRule>
  </conditionalFormatting>
  <conditionalFormatting sqref="Q9">
    <cfRule type="notContainsBlanks" priority="15" dxfId="3">
      <formula>LEN(TRIM(Q9))&gt;0</formula>
    </cfRule>
    <cfRule type="containsBlanks" priority="16" dxfId="2">
      <formula>LEN(TRIM(Q9))=0</formula>
    </cfRule>
  </conditionalFormatting>
  <conditionalFormatting sqref="G7:G16">
    <cfRule type="containsBlanks" priority="13" dxfId="1">
      <formula>LEN(TRIM(G7))=0</formula>
    </cfRule>
    <cfRule type="notContainsBlanks" priority="14" dxfId="0">
      <formula>LEN(TRIM(G7))&gt;0</formula>
    </cfRule>
  </conditionalFormatting>
  <conditionalFormatting sqref="G17">
    <cfRule type="containsBlanks" priority="11" dxfId="1">
      <formula>LEN(TRIM(G17))=0</formula>
    </cfRule>
    <cfRule type="notContainsBlanks" priority="12" dxfId="0">
      <formula>LEN(TRIM(G17))&gt;0</formula>
    </cfRule>
  </conditionalFormatting>
  <conditionalFormatting sqref="G18">
    <cfRule type="containsBlanks" priority="9" dxfId="1">
      <formula>LEN(TRIM(G18))=0</formula>
    </cfRule>
    <cfRule type="notContainsBlanks" priority="10" dxfId="0">
      <formula>LEN(TRIM(G18))&gt;0</formula>
    </cfRule>
  </conditionalFormatting>
  <conditionalFormatting sqref="G19">
    <cfRule type="containsBlanks" priority="7" dxfId="1">
      <formula>LEN(TRIM(G19))=0</formula>
    </cfRule>
    <cfRule type="notContainsBlanks" priority="8" dxfId="0">
      <formula>LEN(TRIM(G19))&gt;0</formula>
    </cfRule>
  </conditionalFormatting>
  <conditionalFormatting sqref="G20">
    <cfRule type="containsBlanks" priority="5" dxfId="1">
      <formula>LEN(TRIM(G20))=0</formula>
    </cfRule>
    <cfRule type="notContainsBlanks" priority="6" dxfId="0">
      <formula>LEN(TRIM(G20))&gt;0</formula>
    </cfRule>
  </conditionalFormatting>
  <conditionalFormatting sqref="G21">
    <cfRule type="containsBlanks" priority="3" dxfId="1">
      <formula>LEN(TRIM(G21))=0</formula>
    </cfRule>
    <cfRule type="notContainsBlanks" priority="4" dxfId="0">
      <formula>LEN(TRIM(G21))&gt;0</formula>
    </cfRule>
  </conditionalFormatting>
  <conditionalFormatting sqref="G22">
    <cfRule type="containsBlanks" priority="1" dxfId="1">
      <formula>LEN(TRIM(G22))=0</formula>
    </cfRule>
    <cfRule type="notContainsBlanks" priority="2" dxfId="0">
      <formula>LEN(TRIM(G22))&gt;0</formula>
    </cfRule>
  </conditionalFormatting>
  <dataValidations count="4" disablePrompts="1">
    <dataValidation type="list" showInputMessage="1" showErrorMessage="1" sqref="E20:E22 E7:E10">
      <formula1>"ks,bal,sada,"</formula1>
    </dataValidation>
    <dataValidation type="list" showInputMessage="1" showErrorMessage="1" sqref="I7:I10 I20">
      <formula1>"ANO,NE"</formula1>
    </dataValidation>
    <dataValidation type="list" showInputMessage="1" showErrorMessage="1" sqref="E11:E19">
      <formula1>"ks,bal,sada"</formula1>
      <formula2>0</formula2>
    </dataValidation>
    <dataValidation type="list" showInputMessage="1" showErrorMessage="1" sqref="I11">
      <formula1>"ANO,NE"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UawgG8bFCsILXHFpr9uQzZcU5K8=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9My/oi75zEoGDds9ZmRvhyX0rDc=</DigestValue>
    </Reference>
  </SignedInfo>
  <SignatureValue>NMgv8o9IXulxITHFVDnuWcb+V6rvKwTKbS5jW3HbAmlUKqpZNOvdfr+7gY8mLcY/t1AyYP2dXY2O
KSPqMyyDORkODYxd6fgGaAEMglQi2p82k/R9639k6Sq/uyBmdPtYgL5AWgLv56TojKr1uILCc4qu
HDxlWmEgFktzUkg28/+HW6HSrm8r9zCG/81ntLpb4RFTLpFNjGQFheDBzCDTMfa2dm+YBL8pQ+MB
k1YJsSOdte6E0IXRdhJFouXu85/d8eLxdf5+lxLwHboxytvnMMf/HGNNR9s6cujeDUtLZhRJHppn
u+MF5W8ZVEKFV4Btj8vWXHx5wx3s24HxQweFHA==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4puj9h0WP4FLFpzhzSexel3SaVs=</DigestValue>
      </Reference>
      <Reference URI="/xl/drawings/drawing1.xml?ContentType=application/vnd.openxmlformats-officedocument.drawing+xml">
        <DigestMethod Algorithm="http://www.w3.org/2000/09/xmldsig#sha1"/>
        <DigestValue>0+/Vb8tejpmGi/COqfUQYLFww58=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media/image2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tucoaUaC/ELgzgAkVFc0vY5cLus=</DigestValue>
      </Reference>
      <Reference URI="/xl/worksheets/sheet1.xml?ContentType=application/vnd.openxmlformats-officedocument.spreadsheetml.worksheet+xml">
        <DigestMethod Algorithm="http://www.w3.org/2000/09/xmldsig#sha1"/>
        <DigestValue>rG9GKDOnxuHY3TVAXPyPOQWDpcQ=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fxLb6BqC3MdFrcLrZNTPWaklSAI=</DigestValue>
      </Reference>
      <Reference URI="/xl/styles.xml?ContentType=application/vnd.openxmlformats-officedocument.spreadsheetml.styles+xml">
        <DigestMethod Algorithm="http://www.w3.org/2000/09/xmldsig#sha1"/>
        <DigestValue>gnlzXZ2xghNL7EDOtL5dz8h+JIY=</DigestValue>
      </Reference>
      <Reference URI="/xl/sharedStrings.xml?ContentType=application/vnd.openxmlformats-officedocument.spreadsheetml.sharedStrings+xml">
        <DigestMethod Algorithm="http://www.w3.org/2000/09/xmldsig#sha1"/>
        <DigestValue>1EF6hgyDHqgmX3ksM+LorQ7pTig=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1EoP84l1jB5/JL6BAMh8gW5avos=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2016-05-06T08:55:43Z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2016-05-06T08:55:43Z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2016-04-29T12:46:46Z</dcterms:modified>
  <cp:category/>
  <cp:version/>
  <cp:contentType/>
  <cp:contentStatus/>
</cp:coreProperties>
</file>