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tabRatio="939" activeTab="0"/>
  </bookViews>
  <sheets>
    <sheet name="Tonery" sheetId="22" r:id="rId1"/>
  </sheets>
  <definedNames>
    <definedName name="_xlnm.Print_Area" localSheetId="0">'Tonery'!$B$1:$S$21</definedName>
  </definedNames>
  <calcPr calcId="152511"/>
</workbook>
</file>

<file path=xl/sharedStrings.xml><?xml version="1.0" encoding="utf-8"?>
<sst xmlns="http://schemas.openxmlformats.org/spreadsheetml/2006/main" count="91" uniqueCount="74">
  <si>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</si>
  <si>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</si>
  <si>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</si>
  <si>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</si>
  <si>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</si>
  <si>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</si>
  <si>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</si>
  <si>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</si>
  <si>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</si>
  <si>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</si>
  <si>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</si>
  <si>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</si>
  <si>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</si>
  <si>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</si>
  <si>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</si>
  <si>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</si>
  <si>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</si>
  <si>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</si>
  <si>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</si>
  <si>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Toner do tiskárny AH-OKI B412dn (černý)</t>
  </si>
  <si>
    <t>ks</t>
  </si>
  <si>
    <t>Originální toner. Výtěžnost 3000 stran.</t>
  </si>
  <si>
    <t>Toner do kopírky DCC 2930 (černý)</t>
  </si>
  <si>
    <t xml:space="preserve">Toner do kopírky Canon i-sensys MF9220Cdn (černý) </t>
  </si>
  <si>
    <t>S. Mattová, 702020897</t>
  </si>
  <si>
    <t>Sedláčkova 15, Plzeň, č. dv. 405</t>
  </si>
  <si>
    <t xml:space="preserve">Toner do tiskárny Brother DCP-7065DN - černý  </t>
  </si>
  <si>
    <t>Originální toner. Výtěžnost 2600 stran.</t>
  </si>
  <si>
    <t>ANO</t>
  </si>
  <si>
    <t>Pokročilé senzory a metody zpracování senzorových dat (TE02000202)</t>
  </si>
  <si>
    <t>Flídr, 2559</t>
  </si>
  <si>
    <t>Technická 8, UN508</t>
  </si>
  <si>
    <t>toner do tiskárny Brother MFC-9970 - černý</t>
  </si>
  <si>
    <t>Naki-II-ÚJČ</t>
  </si>
  <si>
    <t>Šebesta, tel.2131</t>
  </si>
  <si>
    <t>ZČU Technická 8, UC431</t>
  </si>
  <si>
    <t>Originální toner. Výtěžnost 35 000 stran.</t>
  </si>
  <si>
    <t>Originální toner. Výtěžnost 12 000 stran.</t>
  </si>
  <si>
    <t xml:space="preserve">toner černý pro kopírku Triumph Adler DCC 6525 </t>
  </si>
  <si>
    <t>Kompatibilní multipack OKI Bk, C,M, Y.
Kapacita: 1x2200 + 3 x 1500 stran při 5% pokrytí A4
Barva:  černá, azurová, purpurová, žlutá</t>
  </si>
  <si>
    <t>Sada kompatabilních tonerů do OKI C321dn - černá + barevné</t>
  </si>
  <si>
    <t>sada</t>
  </si>
  <si>
    <t>Plzeň, Tylova 59, TS305</t>
  </si>
  <si>
    <t>FZS - pí Krýslová, tel:
37763 3715</t>
  </si>
  <si>
    <r>
      <t xml:space="preserve">originální toner. Výtěžnost </t>
    </r>
    <r>
      <rPr>
        <sz val="11"/>
        <rFont val="Calibri"/>
        <family val="2"/>
        <scheme val="minor"/>
      </rPr>
      <t>6000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stran.</t>
    </r>
  </si>
  <si>
    <r>
      <t xml:space="preserve">originální toner. Výtěžnost </t>
    </r>
    <r>
      <rPr>
        <sz val="11"/>
        <rFont val="Calibri"/>
        <family val="2"/>
        <scheme val="minor"/>
      </rPr>
      <t>6000</t>
    </r>
    <r>
      <rPr>
        <sz val="11"/>
        <color theme="1"/>
        <rFont val="Calibri"/>
        <family val="2"/>
        <scheme val="minor"/>
      </rPr>
      <t xml:space="preserve"> stran.</t>
    </r>
  </si>
  <si>
    <t xml:space="preserve">toner modrý (Cyan) pro kopirku Triumph  Adler DCC6525 </t>
  </si>
  <si>
    <t xml:space="preserve">toner purpurový (magenta) pro kopirku Triumph  Adler DCC6525 </t>
  </si>
  <si>
    <t>Husova 11,Plzeň</t>
  </si>
  <si>
    <t>Magda Edlová,        37763 1907</t>
  </si>
  <si>
    <t>Tonery - 009 - 2016</t>
  </si>
  <si>
    <t>Priloha_1_KS_technicka_specifikace_T-009-2016</t>
  </si>
  <si>
    <t>samostatná faktura</t>
  </si>
  <si>
    <t xml:space="preserve"> originální nebo kompatibilní  toner splňující podmínky certifikátu STMC. Min. výtěžnost 5% pro 6000 stran A4.</t>
  </si>
  <si>
    <t xml:space="preserve">Toner do tiskárny Triumph Adler 3555i- černý  </t>
  </si>
  <si>
    <t xml:space="preserve">Název </t>
  </si>
  <si>
    <t xml:space="preserve">Měrná jednotka [MJ] </t>
  </si>
  <si>
    <t>Popis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</si>
  <si>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</si>
  <si>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</si>
  <si>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</si>
  <si>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</t>
  </si>
  <si>
    <t xml:space="preserve">Originální, nebo kompatibilní  toner splňující podmínky certifikátu STMC. Výtěžnost 25000 stran. </t>
  </si>
  <si>
    <t>Originální, nebo kompatibilní toner splňující podmínky certifikátu STMC. Výtěžnost 6000 stran.</t>
  </si>
  <si>
    <t>OKI 45807102 Toner do B412/B432/B512/MB472/492/562 (3 000 stran)</t>
  </si>
  <si>
    <t>Originální toner do kopírky DCC 2930 (černý), výtěžnost 25000 stran</t>
  </si>
  <si>
    <t>CANON CRG-711Bk - kompatibilní toner</t>
  </si>
  <si>
    <t>Brother TN-2220 (2600 str.)</t>
  </si>
  <si>
    <t xml:space="preserve">ActiveJet Toner BROTHER TN-328BK Supreme (ATB-328BNX) </t>
  </si>
  <si>
    <t>Originální toner do tiskárny Triumph Adler 3555i- černý, výtěžnost 35 000 stran</t>
  </si>
  <si>
    <t>Originální toner černý pro kopírku Triumph Adler DCC 6525, výtěžnost 12 000 stran</t>
  </si>
  <si>
    <t xml:space="preserve">  Stygian kompatibilní toner OKI 44973536 +   Stygian kompatibilní toner  OKI 44973535 +   Stygian kompatibilní toner OKI 44973534 +  Stygian kompatibilní toner  OKI 44973533</t>
  </si>
  <si>
    <t>originální toner modrý (Cyan) pro kopirku Triumph  Adler DCC6525, Výtěžnost 6000 stran</t>
  </si>
  <si>
    <t>originální toner purpurový (magenta) pro kopirku Triumph  Adler DCC6525, Výtěžnost 6000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</si>
</sst>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thick"/>
      <top style="thick"/>
      <bottom style="thick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ck"/>
      <right/>
      <top style="thin"/>
      <bottom style="thick"/>
    </border>
    <border>
      <left/>
      <right style="thick"/>
      <top style="thick"/>
      <bottom style="thick"/>
    </border>
    <border>
      <left/>
      <right style="thick"/>
      <top/>
      <bottom/>
    </border>
    <border>
      <left style="medium"/>
      <right/>
      <top/>
      <bottom style="thick"/>
    </border>
    <border>
      <left/>
      <right style="thick"/>
      <top/>
      <bottom style="thick"/>
    </border>
    <border>
      <left style="medium"/>
      <right style="medium"/>
      <top style="thick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7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0" fontId="3" fillId="6" borderId="7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0" fillId="3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15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ont="1" applyFill="1" applyBorder="1" applyAlignment="1" applyProtection="1">
      <alignment horizontal="right" vertical="center" indent="1"/>
      <protection/>
    </xf>
    <xf numFmtId="164" fontId="0" fillId="2" borderId="4" xfId="0" applyNumberFormat="1" applyFont="1" applyFill="1" applyBorder="1" applyAlignment="1" applyProtection="1">
      <alignment horizontal="right" vertical="center" indent="1"/>
      <protection/>
    </xf>
    <xf numFmtId="164" fontId="0" fillId="3" borderId="4" xfId="0" applyNumberFormat="1" applyFont="1" applyFill="1" applyBorder="1" applyAlignment="1" applyProtection="1">
      <alignment horizontal="right" vertical="center" indent="1"/>
      <protection locked="0"/>
    </xf>
    <xf numFmtId="164" fontId="0" fillId="0" borderId="4" xfId="0" applyNumberFormat="1" applyFont="1" applyBorder="1" applyAlignment="1" applyProtection="1">
      <alignment horizontal="right" vertical="center" indent="1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3" fillId="5" borderId="13" xfId="0" applyNumberFormat="1" applyFont="1" applyFill="1" applyBorder="1" applyAlignment="1" applyProtection="1">
      <alignment horizontal="center" vertical="center" wrapText="1"/>
      <protection/>
    </xf>
    <xf numFmtId="0" fontId="3" fillId="5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0" xfId="0" applyAlignment="1" applyProtection="1">
      <alignment vertical="center"/>
      <protection/>
    </xf>
    <xf numFmtId="3" fontId="0" fillId="4" borderId="16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 indent="1" shrinkToFi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3" fontId="0" fillId="4" borderId="17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left" vertical="center" wrapText="1" inden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0" borderId="18" xfId="0" applyBorder="1" applyProtection="1">
      <protection/>
    </xf>
    <xf numFmtId="3" fontId="0" fillId="4" borderId="19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left" vertical="center" wrapText="1" inden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4" fillId="2" borderId="7" xfId="0" applyNumberFormat="1" applyFont="1" applyFill="1" applyBorder="1" applyAlignment="1" applyProtection="1">
      <alignment horizontal="left" vertical="center" wrapText="1" indent="1" shrinkToFi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vertical="center" wrapText="1"/>
      <protection/>
    </xf>
    <xf numFmtId="0" fontId="0" fillId="2" borderId="8" xfId="0" applyNumberFormat="1" applyFont="1" applyFill="1" applyBorder="1" applyAlignment="1" applyProtection="1">
      <alignment horizontal="left" vertical="center" wrapText="1" inden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14" fillId="2" borderId="21" xfId="0" applyFont="1" applyFill="1" applyBorder="1" applyAlignment="1" applyProtection="1">
      <alignment wrapText="1"/>
      <protection/>
    </xf>
    <xf numFmtId="0" fontId="0" fillId="0" borderId="18" xfId="0" applyFont="1" applyBorder="1" applyProtection="1">
      <protection/>
    </xf>
    <xf numFmtId="3" fontId="0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left" vertical="center" wrapText="1" indent="1" shrinkToFit="1"/>
      <protection/>
    </xf>
    <xf numFmtId="3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center"/>
      <protection/>
    </xf>
    <xf numFmtId="0" fontId="0" fillId="2" borderId="7" xfId="0" applyNumberFormat="1" applyFont="1" applyFill="1" applyBorder="1" applyAlignment="1" applyProtection="1">
      <alignment horizontal="left" vertical="center" wrapText="1" indent="1"/>
      <protection/>
    </xf>
    <xf numFmtId="0" fontId="0" fillId="0" borderId="23" xfId="0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wrapText="1"/>
      <protection/>
    </xf>
    <xf numFmtId="0" fontId="0" fillId="0" borderId="24" xfId="0" applyFill="1" applyBorder="1" applyAlignment="1" applyProtection="1">
      <alignment vertical="center"/>
      <protection/>
    </xf>
    <xf numFmtId="0" fontId="0" fillId="2" borderId="5" xfId="0" applyNumberFormat="1" applyFont="1" applyFill="1" applyBorder="1" applyAlignment="1" applyProtection="1">
      <alignment horizontal="left" vertical="center" wrapText="1" inden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vertical="center" wrapText="1"/>
      <protection/>
    </xf>
    <xf numFmtId="0" fontId="0" fillId="2" borderId="14" xfId="0" applyNumberFormat="1" applyFont="1" applyFill="1" applyBorder="1" applyAlignment="1" applyProtection="1">
      <alignment horizontal="left" vertical="center" wrapText="1" indent="1"/>
      <protection/>
    </xf>
    <xf numFmtId="0" fontId="0" fillId="2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3" borderId="25" xfId="0" applyNumberFormat="1" applyFont="1" applyFill="1" applyBorder="1" applyAlignment="1" applyProtection="1">
      <alignment horizontal="center" vertical="center" wrapText="1"/>
      <protection/>
    </xf>
    <xf numFmtId="0" fontId="2" fillId="3" borderId="18" xfId="0" applyNumberFormat="1" applyFont="1" applyFill="1" applyBorder="1" applyAlignment="1" applyProtection="1">
      <alignment horizontal="center" vertical="center" wrapText="1"/>
      <protection/>
    </xf>
    <xf numFmtId="0" fontId="2" fillId="3" borderId="26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2" borderId="27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0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76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22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19050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742950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571500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763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19050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742950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571500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763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742950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571500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763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19050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742950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571500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763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742950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571500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763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19050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19050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742950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571500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763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19050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542925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742950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571500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763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763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763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820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21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20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66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85725</xdr:colOff>
      <xdr:row>19</xdr:row>
      <xdr:rowOff>561975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85725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209550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209550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390525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209550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390525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390525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209550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390525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209550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390525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209550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390525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209550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390525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209550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4108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248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19</xdr:row>
      <xdr:rowOff>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26075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076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0763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0763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0763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0763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0763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0763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0763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0763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0763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2125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638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abSelected="1" zoomScale="85" zoomScaleNormal="85" zoomScaleSheetLayoutView="55" workbookViewId="0" topLeftCell="A8">
      <selection activeCell="G16" sqref="G16"/>
    </sheetView>
  </sheetViews>
  <sheetFormatPr defaultColWidth="8.8515625" defaultRowHeight="15"/>
  <cols>
    <col min="1" max="1" width="1.421875" style="79" customWidth="1"/>
    <col min="2" max="2" width="5.7109375" style="79" customWidth="1"/>
    <col min="3" max="3" width="39.28125" style="25" customWidth="1"/>
    <col min="4" max="4" width="9.7109375" style="123" customWidth="1"/>
    <col min="5" max="5" width="9.00390625" style="29" customWidth="1"/>
    <col min="6" max="6" width="40.7109375" style="25" customWidth="1"/>
    <col min="7" max="7" width="36.28125" style="122" customWidth="1"/>
    <col min="8" max="8" width="23.57421875" style="25" customWidth="1"/>
    <col min="9" max="9" width="20.8515625" style="25" customWidth="1"/>
    <col min="10" max="10" width="30.8515625" style="26" customWidth="1"/>
    <col min="11" max="11" width="18.57421875" style="26" customWidth="1"/>
    <col min="12" max="12" width="22.140625" style="25" customWidth="1"/>
    <col min="13" max="14" width="22.140625" style="122" hidden="1" customWidth="1"/>
    <col min="15" max="15" width="19.8515625" style="122" hidden="1" customWidth="1"/>
    <col min="16" max="16" width="20.8515625" style="79" customWidth="1"/>
    <col min="17" max="17" width="16.8515625" style="79" customWidth="1"/>
    <col min="18" max="18" width="21.00390625" style="79" customWidth="1"/>
    <col min="19" max="19" width="19.421875" style="79" customWidth="1"/>
    <col min="20" max="20" width="8.8515625" style="79" customWidth="1"/>
    <col min="21" max="21" width="12.140625" style="79" customWidth="1"/>
    <col min="22" max="22" width="12.57421875" style="79" customWidth="1"/>
    <col min="23" max="16384" width="8.8515625" style="79" customWidth="1"/>
  </cols>
  <sheetData>
    <row r="1" spans="2:15" s="26" customFormat="1" ht="50.25" customHeight="1">
      <c r="B1" s="145" t="s">
        <v>50</v>
      </c>
      <c r="C1" s="146"/>
      <c r="D1" s="29"/>
      <c r="E1" s="29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3:19" s="26" customFormat="1" ht="18.75" customHeight="1">
      <c r="C2" s="25"/>
      <c r="D2" s="23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Q2" s="144" t="s">
        <v>51</v>
      </c>
      <c r="R2" s="144"/>
      <c r="S2" s="144"/>
    </row>
    <row r="3" spans="2:18" s="26" customFormat="1" ht="21" customHeight="1">
      <c r="B3" s="65"/>
      <c r="C3" s="66" t="s">
        <v>16</v>
      </c>
      <c r="D3" s="67"/>
      <c r="E3" s="67"/>
      <c r="F3" s="67"/>
      <c r="G3" s="25"/>
      <c r="H3" s="25"/>
      <c r="I3" s="25"/>
      <c r="J3" s="25"/>
      <c r="K3" s="25"/>
      <c r="L3" s="68"/>
      <c r="M3" s="69"/>
      <c r="N3" s="69"/>
      <c r="O3" s="69"/>
      <c r="P3" s="69"/>
      <c r="Q3" s="68"/>
      <c r="R3" s="68"/>
    </row>
    <row r="4" spans="2:18" s="26" customFormat="1" ht="24" customHeight="1" thickBot="1">
      <c r="B4" s="70"/>
      <c r="C4" s="71" t="s">
        <v>4</v>
      </c>
      <c r="D4" s="67"/>
      <c r="E4" s="67"/>
      <c r="F4" s="67"/>
      <c r="G4" s="25"/>
      <c r="H4" s="25"/>
      <c r="I4" s="25"/>
      <c r="J4" s="25"/>
      <c r="K4" s="25"/>
      <c r="L4" s="68"/>
      <c r="M4" s="25"/>
      <c r="N4" s="25"/>
      <c r="O4" s="25"/>
      <c r="P4" s="25"/>
      <c r="Q4" s="68"/>
      <c r="R4" s="68"/>
    </row>
    <row r="5" spans="2:17" s="26" customFormat="1" ht="18.75" customHeight="1" thickBot="1">
      <c r="B5" s="27"/>
      <c r="C5" s="28"/>
      <c r="D5" s="29"/>
      <c r="E5" s="29"/>
      <c r="F5" s="25"/>
      <c r="G5" s="30" t="s">
        <v>3</v>
      </c>
      <c r="H5" s="25"/>
      <c r="I5" s="25"/>
      <c r="J5" s="72"/>
      <c r="L5" s="25"/>
      <c r="M5" s="31"/>
      <c r="N5" s="31"/>
      <c r="O5" s="32"/>
      <c r="Q5" s="30" t="s">
        <v>3</v>
      </c>
    </row>
    <row r="6" spans="2:19" s="26" customFormat="1" ht="94.5" customHeight="1" thickBot="1" thickTop="1">
      <c r="B6" s="33" t="s">
        <v>1</v>
      </c>
      <c r="C6" s="34" t="s">
        <v>55</v>
      </c>
      <c r="D6" s="34" t="s">
        <v>0</v>
      </c>
      <c r="E6" s="34" t="s">
        <v>56</v>
      </c>
      <c r="F6" s="34" t="s">
        <v>57</v>
      </c>
      <c r="G6" s="35" t="s">
        <v>2</v>
      </c>
      <c r="H6" s="34" t="s">
        <v>58</v>
      </c>
      <c r="I6" s="34" t="s">
        <v>59</v>
      </c>
      <c r="J6" s="34" t="s">
        <v>18</v>
      </c>
      <c r="K6" s="36" t="s">
        <v>60</v>
      </c>
      <c r="L6" s="34" t="s">
        <v>61</v>
      </c>
      <c r="M6" s="37" t="s">
        <v>17</v>
      </c>
      <c r="N6" s="37" t="s">
        <v>10</v>
      </c>
      <c r="O6" s="34" t="s">
        <v>11</v>
      </c>
      <c r="P6" s="34" t="s">
        <v>12</v>
      </c>
      <c r="Q6" s="38" t="s">
        <v>13</v>
      </c>
      <c r="R6" s="38" t="s">
        <v>14</v>
      </c>
      <c r="S6" s="54" t="s">
        <v>15</v>
      </c>
    </row>
    <row r="7" spans="1:22" ht="57.75" customHeight="1" thickTop="1">
      <c r="A7" s="73"/>
      <c r="B7" s="74">
        <v>1</v>
      </c>
      <c r="C7" s="75" t="s">
        <v>19</v>
      </c>
      <c r="D7" s="76">
        <v>2</v>
      </c>
      <c r="E7" s="77" t="s">
        <v>20</v>
      </c>
      <c r="F7" s="78" t="s">
        <v>21</v>
      </c>
      <c r="G7" s="18" t="s">
        <v>64</v>
      </c>
      <c r="H7" s="139" t="s">
        <v>52</v>
      </c>
      <c r="I7" s="139"/>
      <c r="J7" s="139"/>
      <c r="K7" s="139" t="s">
        <v>24</v>
      </c>
      <c r="L7" s="139" t="s">
        <v>25</v>
      </c>
      <c r="M7" s="19">
        <f aca="true" t="shared" si="0" ref="M7:M16">D7*O7</f>
        <v>3060</v>
      </c>
      <c r="N7" s="19">
        <f aca="true" t="shared" si="1" ref="N7:N16">D7*P7</f>
        <v>3400</v>
      </c>
      <c r="O7" s="20">
        <f>P7*0.9</f>
        <v>1530</v>
      </c>
      <c r="P7" s="7">
        <v>1700</v>
      </c>
      <c r="Q7" s="21">
        <v>1575</v>
      </c>
      <c r="R7" s="22">
        <f aca="true" t="shared" si="2" ref="R7:R16">D7*Q7</f>
        <v>3150</v>
      </c>
      <c r="S7" s="55" t="str">
        <f aca="true" t="shared" si="3" ref="S7:S16">IF(ISNUMBER(Q7),IF(Q7&gt;P7,"NEVYHOVUJE","VYHOVUJE")," ")</f>
        <v>VYHOVUJE</v>
      </c>
      <c r="U7" s="80"/>
      <c r="V7" s="80"/>
    </row>
    <row r="8" spans="2:22" ht="45">
      <c r="B8" s="81">
        <v>2</v>
      </c>
      <c r="C8" s="82" t="s">
        <v>22</v>
      </c>
      <c r="D8" s="83">
        <v>1</v>
      </c>
      <c r="E8" s="84" t="s">
        <v>20</v>
      </c>
      <c r="F8" s="85" t="s">
        <v>62</v>
      </c>
      <c r="G8" s="8" t="s">
        <v>65</v>
      </c>
      <c r="H8" s="143"/>
      <c r="I8" s="143"/>
      <c r="J8" s="143"/>
      <c r="K8" s="143"/>
      <c r="L8" s="143"/>
      <c r="M8" s="9">
        <f t="shared" si="0"/>
        <v>2700</v>
      </c>
      <c r="N8" s="9">
        <f t="shared" si="1"/>
        <v>3000</v>
      </c>
      <c r="O8" s="10">
        <f>P8*0.9</f>
        <v>2700</v>
      </c>
      <c r="P8" s="10">
        <v>3000</v>
      </c>
      <c r="Q8" s="11">
        <v>1845</v>
      </c>
      <c r="R8" s="12">
        <f t="shared" si="2"/>
        <v>1845</v>
      </c>
      <c r="S8" s="56" t="str">
        <f t="shared" si="3"/>
        <v>VYHOVUJE</v>
      </c>
      <c r="U8" s="80"/>
      <c r="V8" s="80"/>
    </row>
    <row r="9" spans="1:22" ht="43.8" thickBot="1">
      <c r="A9" s="86"/>
      <c r="B9" s="87">
        <v>3</v>
      </c>
      <c r="C9" s="88" t="s">
        <v>23</v>
      </c>
      <c r="D9" s="89">
        <v>1</v>
      </c>
      <c r="E9" s="90" t="s">
        <v>20</v>
      </c>
      <c r="F9" s="91" t="s">
        <v>63</v>
      </c>
      <c r="G9" s="13" t="s">
        <v>66</v>
      </c>
      <c r="H9" s="140"/>
      <c r="I9" s="140"/>
      <c r="J9" s="140"/>
      <c r="K9" s="140"/>
      <c r="L9" s="140"/>
      <c r="M9" s="14">
        <f t="shared" si="0"/>
        <v>900</v>
      </c>
      <c r="N9" s="14">
        <f t="shared" si="1"/>
        <v>1000</v>
      </c>
      <c r="O9" s="15">
        <f aca="true" t="shared" si="4" ref="O9:O16">P9*0.9</f>
        <v>900</v>
      </c>
      <c r="P9" s="15">
        <v>1000</v>
      </c>
      <c r="Q9" s="16">
        <v>990</v>
      </c>
      <c r="R9" s="17">
        <f t="shared" si="2"/>
        <v>990</v>
      </c>
      <c r="S9" s="57" t="str">
        <f t="shared" si="3"/>
        <v>VYHOVUJE</v>
      </c>
      <c r="U9" s="80"/>
      <c r="V9" s="80"/>
    </row>
    <row r="10" spans="1:22" ht="44.4" thickBot="1" thickTop="1">
      <c r="A10" s="92"/>
      <c r="B10" s="93">
        <v>4</v>
      </c>
      <c r="C10" s="94" t="s">
        <v>26</v>
      </c>
      <c r="D10" s="95">
        <v>2</v>
      </c>
      <c r="E10" s="43" t="s">
        <v>20</v>
      </c>
      <c r="F10" s="96" t="s">
        <v>27</v>
      </c>
      <c r="G10" s="42" t="s">
        <v>67</v>
      </c>
      <c r="H10" s="43" t="s">
        <v>52</v>
      </c>
      <c r="I10" s="43" t="s">
        <v>28</v>
      </c>
      <c r="J10" s="43" t="s">
        <v>29</v>
      </c>
      <c r="K10" s="43" t="s">
        <v>30</v>
      </c>
      <c r="L10" s="43" t="s">
        <v>31</v>
      </c>
      <c r="M10" s="44">
        <f t="shared" si="0"/>
        <v>2880</v>
      </c>
      <c r="N10" s="44">
        <f t="shared" si="1"/>
        <v>3200</v>
      </c>
      <c r="O10" s="53">
        <f t="shared" si="4"/>
        <v>1440</v>
      </c>
      <c r="P10" s="45">
        <v>1600</v>
      </c>
      <c r="Q10" s="46">
        <v>1280</v>
      </c>
      <c r="R10" s="47">
        <f t="shared" si="2"/>
        <v>2560</v>
      </c>
      <c r="S10" s="58" t="str">
        <f t="shared" si="3"/>
        <v>VYHOVUJE</v>
      </c>
      <c r="U10" s="80"/>
      <c r="V10" s="80"/>
    </row>
    <row r="11" spans="1:22" ht="43.8" thickTop="1">
      <c r="A11" s="73"/>
      <c r="B11" s="74">
        <v>5</v>
      </c>
      <c r="C11" s="97" t="s">
        <v>32</v>
      </c>
      <c r="D11" s="98">
        <v>1</v>
      </c>
      <c r="E11" s="62" t="s">
        <v>20</v>
      </c>
      <c r="F11" s="99" t="s">
        <v>53</v>
      </c>
      <c r="G11" s="18" t="s">
        <v>68</v>
      </c>
      <c r="H11" s="139" t="s">
        <v>52</v>
      </c>
      <c r="I11" s="139" t="s">
        <v>28</v>
      </c>
      <c r="J11" s="141" t="s">
        <v>33</v>
      </c>
      <c r="K11" s="139" t="s">
        <v>34</v>
      </c>
      <c r="L11" s="139" t="s">
        <v>35</v>
      </c>
      <c r="M11" s="19">
        <f t="shared" si="0"/>
        <v>2070</v>
      </c>
      <c r="N11" s="19">
        <f t="shared" si="1"/>
        <v>2300</v>
      </c>
      <c r="O11" s="7">
        <f t="shared" si="4"/>
        <v>2070</v>
      </c>
      <c r="P11" s="20">
        <v>2300</v>
      </c>
      <c r="Q11" s="21">
        <v>798</v>
      </c>
      <c r="R11" s="22">
        <f t="shared" si="2"/>
        <v>798</v>
      </c>
      <c r="S11" s="55" t="str">
        <f t="shared" si="3"/>
        <v>VYHOVUJE</v>
      </c>
      <c r="U11" s="80"/>
      <c r="V11" s="80"/>
    </row>
    <row r="12" spans="1:22" ht="29.4" thickBot="1">
      <c r="A12" s="100"/>
      <c r="B12" s="101">
        <v>6</v>
      </c>
      <c r="C12" s="102" t="s">
        <v>54</v>
      </c>
      <c r="D12" s="103">
        <v>1</v>
      </c>
      <c r="E12" s="104" t="s">
        <v>20</v>
      </c>
      <c r="F12" s="91" t="s">
        <v>36</v>
      </c>
      <c r="G12" s="48" t="s">
        <v>69</v>
      </c>
      <c r="H12" s="140"/>
      <c r="I12" s="140"/>
      <c r="J12" s="142"/>
      <c r="K12" s="140"/>
      <c r="L12" s="140"/>
      <c r="M12" s="49">
        <f t="shared" si="0"/>
        <v>3780</v>
      </c>
      <c r="N12" s="49">
        <f t="shared" si="1"/>
        <v>4200</v>
      </c>
      <c r="O12" s="15">
        <f t="shared" si="4"/>
        <v>3780</v>
      </c>
      <c r="P12" s="50">
        <v>4200</v>
      </c>
      <c r="Q12" s="51">
        <v>2334</v>
      </c>
      <c r="R12" s="52">
        <f t="shared" si="2"/>
        <v>2334</v>
      </c>
      <c r="S12" s="61" t="str">
        <f t="shared" si="3"/>
        <v>VYHOVUJE</v>
      </c>
      <c r="U12" s="80"/>
      <c r="V12" s="80"/>
    </row>
    <row r="13" spans="1:22" ht="44.4" customHeight="1" thickBot="1" thickTop="1">
      <c r="A13" s="105"/>
      <c r="B13" s="93">
        <v>7</v>
      </c>
      <c r="C13" s="106" t="s">
        <v>38</v>
      </c>
      <c r="D13" s="95">
        <v>3</v>
      </c>
      <c r="E13" s="43" t="s">
        <v>20</v>
      </c>
      <c r="F13" s="96" t="s">
        <v>37</v>
      </c>
      <c r="G13" s="42" t="s">
        <v>70</v>
      </c>
      <c r="H13" s="43" t="s">
        <v>52</v>
      </c>
      <c r="I13" s="43"/>
      <c r="J13" s="43"/>
      <c r="K13" s="43" t="s">
        <v>49</v>
      </c>
      <c r="L13" s="43" t="s">
        <v>48</v>
      </c>
      <c r="M13" s="44">
        <f t="shared" si="0"/>
        <v>8100</v>
      </c>
      <c r="N13" s="44">
        <f t="shared" si="1"/>
        <v>9000</v>
      </c>
      <c r="O13" s="53">
        <f t="shared" si="4"/>
        <v>2700</v>
      </c>
      <c r="P13" s="45">
        <v>3000</v>
      </c>
      <c r="Q13" s="46">
        <v>1925</v>
      </c>
      <c r="R13" s="47">
        <f t="shared" si="2"/>
        <v>5775</v>
      </c>
      <c r="S13" s="58" t="str">
        <f t="shared" si="3"/>
        <v>VYHOVUJE</v>
      </c>
      <c r="U13" s="80"/>
      <c r="V13" s="80"/>
    </row>
    <row r="14" spans="1:22" ht="73.2" thickBot="1" thickTop="1">
      <c r="A14" s="107"/>
      <c r="B14" s="93">
        <v>8</v>
      </c>
      <c r="C14" s="94" t="s">
        <v>40</v>
      </c>
      <c r="D14" s="95">
        <v>1</v>
      </c>
      <c r="E14" s="43" t="s">
        <v>41</v>
      </c>
      <c r="F14" s="108" t="s">
        <v>39</v>
      </c>
      <c r="G14" s="42" t="s">
        <v>71</v>
      </c>
      <c r="H14" s="43" t="s">
        <v>52</v>
      </c>
      <c r="I14" s="43"/>
      <c r="J14" s="43"/>
      <c r="K14" s="43" t="s">
        <v>43</v>
      </c>
      <c r="L14" s="43" t="s">
        <v>42</v>
      </c>
      <c r="M14" s="44">
        <f t="shared" si="0"/>
        <v>2250</v>
      </c>
      <c r="N14" s="44">
        <f t="shared" si="1"/>
        <v>2500</v>
      </c>
      <c r="O14" s="45">
        <f t="shared" si="4"/>
        <v>2250</v>
      </c>
      <c r="P14" s="45">
        <v>2500</v>
      </c>
      <c r="Q14" s="46">
        <v>1530</v>
      </c>
      <c r="R14" s="47">
        <f t="shared" si="2"/>
        <v>1530</v>
      </c>
      <c r="S14" s="58" t="str">
        <f t="shared" si="3"/>
        <v>VYHOVUJE</v>
      </c>
      <c r="U14" s="80"/>
      <c r="V14" s="80"/>
    </row>
    <row r="15" spans="1:22" ht="43.8" thickTop="1">
      <c r="A15" s="109"/>
      <c r="B15" s="74">
        <v>9</v>
      </c>
      <c r="C15" s="110" t="s">
        <v>46</v>
      </c>
      <c r="D15" s="111">
        <v>2</v>
      </c>
      <c r="E15" s="112" t="s">
        <v>20</v>
      </c>
      <c r="F15" s="113" t="s">
        <v>44</v>
      </c>
      <c r="G15" s="18" t="s">
        <v>72</v>
      </c>
      <c r="H15" s="139" t="s">
        <v>52</v>
      </c>
      <c r="I15" s="139"/>
      <c r="J15" s="139"/>
      <c r="K15" s="139" t="s">
        <v>49</v>
      </c>
      <c r="L15" s="139" t="s">
        <v>48</v>
      </c>
      <c r="M15" s="19">
        <f t="shared" si="0"/>
        <v>5400</v>
      </c>
      <c r="N15" s="19">
        <f t="shared" si="1"/>
        <v>6000</v>
      </c>
      <c r="O15" s="20">
        <f t="shared" si="4"/>
        <v>2700</v>
      </c>
      <c r="P15" s="20">
        <v>3000</v>
      </c>
      <c r="Q15" s="21">
        <v>1775</v>
      </c>
      <c r="R15" s="22">
        <f t="shared" si="2"/>
        <v>3550</v>
      </c>
      <c r="S15" s="55" t="str">
        <f t="shared" si="3"/>
        <v>VYHOVUJE</v>
      </c>
      <c r="U15" s="80"/>
      <c r="V15" s="80"/>
    </row>
    <row r="16" spans="1:22" ht="43.8" thickBot="1">
      <c r="A16" s="86"/>
      <c r="B16" s="87">
        <v>10</v>
      </c>
      <c r="C16" s="114" t="s">
        <v>47</v>
      </c>
      <c r="D16" s="89">
        <v>1</v>
      </c>
      <c r="E16" s="90" t="s">
        <v>20</v>
      </c>
      <c r="F16" s="115" t="s">
        <v>45</v>
      </c>
      <c r="G16" s="13" t="s">
        <v>73</v>
      </c>
      <c r="H16" s="140"/>
      <c r="I16" s="140"/>
      <c r="J16" s="140"/>
      <c r="K16" s="140"/>
      <c r="L16" s="140"/>
      <c r="M16" s="14">
        <f t="shared" si="0"/>
        <v>2700</v>
      </c>
      <c r="N16" s="14">
        <f t="shared" si="1"/>
        <v>3000</v>
      </c>
      <c r="O16" s="15">
        <f t="shared" si="4"/>
        <v>2700</v>
      </c>
      <c r="P16" s="15">
        <v>3000</v>
      </c>
      <c r="Q16" s="16">
        <v>1775</v>
      </c>
      <c r="R16" s="17">
        <f t="shared" si="2"/>
        <v>1775</v>
      </c>
      <c r="S16" s="57" t="str">
        <f t="shared" si="3"/>
        <v>VYHOVUJE</v>
      </c>
      <c r="U16" s="80"/>
      <c r="V16" s="80"/>
    </row>
    <row r="17" spans="1:22" ht="63.6" customHeight="1" thickBot="1" thickTop="1">
      <c r="A17" s="116"/>
      <c r="B17" s="116"/>
      <c r="C17" s="117"/>
      <c r="D17" s="116"/>
      <c r="E17" s="117"/>
      <c r="F17" s="117"/>
      <c r="G17" s="116"/>
      <c r="H17" s="117"/>
      <c r="I17" s="117"/>
      <c r="J17" s="117"/>
      <c r="K17" s="117"/>
      <c r="L17" s="117"/>
      <c r="M17" s="116"/>
      <c r="N17" s="116"/>
      <c r="O17" s="59" t="s">
        <v>7</v>
      </c>
      <c r="P17" s="60" t="s">
        <v>8</v>
      </c>
      <c r="Q17" s="133" t="s">
        <v>9</v>
      </c>
      <c r="R17" s="134"/>
      <c r="S17" s="135"/>
      <c r="T17" s="116"/>
      <c r="U17" s="80"/>
      <c r="V17" s="80"/>
    </row>
    <row r="18" spans="1:19" ht="62.25" customHeight="1" thickBot="1" thickTop="1">
      <c r="A18" s="118"/>
      <c r="B18" s="132" t="s">
        <v>6</v>
      </c>
      <c r="C18" s="132"/>
      <c r="D18" s="132"/>
      <c r="E18" s="132"/>
      <c r="F18" s="132"/>
      <c r="G18" s="132"/>
      <c r="H18" s="132"/>
      <c r="I18" s="39"/>
      <c r="J18" s="39"/>
      <c r="K18" s="119"/>
      <c r="L18" s="119"/>
      <c r="M18" s="63"/>
      <c r="N18" s="1"/>
      <c r="O18" s="4">
        <f>SUM(M7:M16)</f>
        <v>33840</v>
      </c>
      <c r="P18" s="64">
        <f>SUM(N7:N16)</f>
        <v>37600</v>
      </c>
      <c r="Q18" s="136">
        <f>SUM(R7:R16)</f>
        <v>24307</v>
      </c>
      <c r="R18" s="137"/>
      <c r="S18" s="138"/>
    </row>
    <row r="19" spans="1:14" ht="27.75" customHeight="1" thickTop="1">
      <c r="A19" s="118"/>
      <c r="B19" s="120" t="s">
        <v>5</v>
      </c>
      <c r="C19" s="120"/>
      <c r="D19" s="120"/>
      <c r="E19" s="120"/>
      <c r="F19" s="120"/>
      <c r="G19" s="120"/>
      <c r="H19" s="121"/>
      <c r="K19" s="40"/>
      <c r="L19" s="40"/>
      <c r="M19" s="2"/>
      <c r="N19" s="3"/>
    </row>
    <row r="20" spans="1:20" ht="71.25" customHeight="1">
      <c r="A20" s="118"/>
      <c r="K20" s="41"/>
      <c r="L20" s="41"/>
      <c r="M20" s="5"/>
      <c r="N20" s="124"/>
      <c r="O20" s="124"/>
      <c r="P20" s="6"/>
      <c r="Q20" s="6"/>
      <c r="R20" s="125"/>
      <c r="S20" s="125"/>
      <c r="T20" s="125"/>
    </row>
    <row r="21" spans="1:20" ht="36" customHeight="1">
      <c r="A21" s="118"/>
      <c r="K21" s="126"/>
      <c r="L21" s="126"/>
      <c r="M21" s="127"/>
      <c r="N21" s="127"/>
      <c r="O21" s="127"/>
      <c r="P21" s="124"/>
      <c r="Q21" s="125"/>
      <c r="R21" s="6"/>
      <c r="S21" s="125"/>
      <c r="T21" s="125"/>
    </row>
    <row r="22" spans="1:20" ht="14.25" customHeight="1">
      <c r="A22" s="118"/>
      <c r="B22" s="125"/>
      <c r="C22" s="128"/>
      <c r="D22" s="129"/>
      <c r="E22" s="130"/>
      <c r="F22" s="128"/>
      <c r="G22" s="124"/>
      <c r="H22" s="128"/>
      <c r="I22" s="128"/>
      <c r="J22" s="131"/>
      <c r="K22" s="131"/>
      <c r="L22" s="131"/>
      <c r="M22" s="124"/>
      <c r="N22" s="124"/>
      <c r="O22" s="124"/>
      <c r="P22" s="124"/>
      <c r="Q22" s="125"/>
      <c r="R22" s="6"/>
      <c r="S22" s="125"/>
      <c r="T22" s="125"/>
    </row>
    <row r="23" spans="1:20" ht="14.25" customHeight="1">
      <c r="A23" s="118"/>
      <c r="B23" s="125"/>
      <c r="C23" s="128"/>
      <c r="D23" s="129"/>
      <c r="E23" s="130"/>
      <c r="F23" s="128"/>
      <c r="G23" s="124"/>
      <c r="H23" s="128"/>
      <c r="I23" s="128"/>
      <c r="J23" s="131"/>
      <c r="K23" s="131"/>
      <c r="L23" s="131"/>
      <c r="M23" s="124"/>
      <c r="N23" s="124"/>
      <c r="O23" s="124"/>
      <c r="P23" s="124"/>
      <c r="Q23" s="125"/>
      <c r="R23" s="125"/>
      <c r="S23" s="125"/>
      <c r="T23" s="125"/>
    </row>
    <row r="24" spans="1:20" ht="14.25" customHeight="1">
      <c r="A24" s="118"/>
      <c r="B24" s="125"/>
      <c r="C24" s="128"/>
      <c r="D24" s="129"/>
      <c r="E24" s="130"/>
      <c r="F24" s="128"/>
      <c r="G24" s="124"/>
      <c r="H24" s="128"/>
      <c r="I24" s="128"/>
      <c r="J24" s="131"/>
      <c r="K24" s="131"/>
      <c r="L24" s="131"/>
      <c r="M24" s="124"/>
      <c r="N24" s="124"/>
      <c r="O24" s="124"/>
      <c r="P24" s="124"/>
      <c r="Q24" s="125"/>
      <c r="R24" s="125"/>
      <c r="S24" s="125"/>
      <c r="T24" s="125"/>
    </row>
    <row r="25" spans="1:20" ht="14.25" customHeight="1">
      <c r="A25" s="118"/>
      <c r="B25" s="125"/>
      <c r="C25" s="128"/>
      <c r="D25" s="129"/>
      <c r="E25" s="130"/>
      <c r="F25" s="128"/>
      <c r="G25" s="124"/>
      <c r="H25" s="128"/>
      <c r="I25" s="128"/>
      <c r="J25" s="131"/>
      <c r="K25" s="131"/>
      <c r="L25" s="131"/>
      <c r="M25" s="124"/>
      <c r="N25" s="124"/>
      <c r="O25" s="124"/>
      <c r="P25" s="124"/>
      <c r="Q25" s="125"/>
      <c r="R25" s="125"/>
      <c r="S25" s="125"/>
      <c r="T25" s="125"/>
    </row>
    <row r="26" spans="3:19" ht="15">
      <c r="C26" s="26"/>
      <c r="D26" s="79"/>
      <c r="E26" s="26"/>
      <c r="F26" s="26"/>
      <c r="G26" s="79"/>
      <c r="H26" s="26"/>
      <c r="I26" s="26"/>
      <c r="L26" s="26"/>
      <c r="M26" s="79"/>
      <c r="N26" s="79"/>
      <c r="O26" s="79"/>
      <c r="R26" s="125"/>
      <c r="S26" s="125"/>
    </row>
    <row r="27" spans="3:19" ht="15">
      <c r="C27" s="26"/>
      <c r="D27" s="79"/>
      <c r="E27" s="26"/>
      <c r="F27" s="26"/>
      <c r="G27" s="79"/>
      <c r="H27" s="26"/>
      <c r="I27" s="26"/>
      <c r="L27" s="26"/>
      <c r="M27" s="79"/>
      <c r="N27" s="79"/>
      <c r="O27" s="79"/>
      <c r="R27" s="125"/>
      <c r="S27" s="125"/>
    </row>
    <row r="28" spans="3:15" ht="15">
      <c r="C28" s="26"/>
      <c r="D28" s="79"/>
      <c r="E28" s="26"/>
      <c r="F28" s="26"/>
      <c r="G28" s="79"/>
      <c r="H28" s="26"/>
      <c r="I28" s="26"/>
      <c r="L28" s="26"/>
      <c r="M28" s="79"/>
      <c r="N28" s="79"/>
      <c r="O28" s="79"/>
    </row>
  </sheetData>
  <mergeCells count="20">
    <mergeCell ref="H7:H9"/>
    <mergeCell ref="I7:I9"/>
    <mergeCell ref="Q2:S2"/>
    <mergeCell ref="B1:C1"/>
    <mergeCell ref="K7:K9"/>
    <mergeCell ref="L7:L9"/>
    <mergeCell ref="J7:J9"/>
    <mergeCell ref="B18:H18"/>
    <mergeCell ref="Q17:S17"/>
    <mergeCell ref="Q18:S18"/>
    <mergeCell ref="I11:I12"/>
    <mergeCell ref="I15:I16"/>
    <mergeCell ref="H15:H16"/>
    <mergeCell ref="H11:H12"/>
    <mergeCell ref="J11:J12"/>
    <mergeCell ref="J15:J16"/>
    <mergeCell ref="K11:K12"/>
    <mergeCell ref="L11:L12"/>
    <mergeCell ref="K15:K16"/>
    <mergeCell ref="L15:L16"/>
  </mergeCells>
  <conditionalFormatting sqref="B7:B16">
    <cfRule type="containsBlanks" priority="28" dxfId="0">
      <formula>LEN(TRIM(B7))=0</formula>
    </cfRule>
  </conditionalFormatting>
  <conditionalFormatting sqref="G7:G16">
    <cfRule type="containsBlanks" priority="26" dxfId="9">
      <formula>LEN(TRIM(G7))=0</formula>
    </cfRule>
    <cfRule type="notContainsBlanks" priority="27" dxfId="8">
      <formula>LEN(TRIM(G7))&gt;0</formula>
    </cfRule>
  </conditionalFormatting>
  <conditionalFormatting sqref="B7:B16">
    <cfRule type="cellIs" priority="23" dxfId="16" operator="greaterThanOrEqual">
      <formula>1</formula>
    </cfRule>
  </conditionalFormatting>
  <conditionalFormatting sqref="Q9:Q10 Q12:Q13 Q15:Q16 Q7">
    <cfRule type="notContainsBlanks" priority="21" dxfId="11">
      <formula>LEN(TRIM(Q7))&gt;0</formula>
    </cfRule>
    <cfRule type="containsBlanks" priority="22" dxfId="10">
      <formula>LEN(TRIM(Q7))=0</formula>
    </cfRule>
  </conditionalFormatting>
  <conditionalFormatting sqref="S7:S16">
    <cfRule type="cellIs" priority="19" dxfId="13" operator="equal">
      <formula>"NEVYHOVUJE"</formula>
    </cfRule>
    <cfRule type="cellIs" priority="20" dxfId="12" operator="equal">
      <formula>"VYHOVUJE"</formula>
    </cfRule>
  </conditionalFormatting>
  <conditionalFormatting sqref="Q8 Q11 Q14">
    <cfRule type="notContainsBlanks" priority="17" dxfId="11">
      <formula>LEN(TRIM(Q8))&gt;0</formula>
    </cfRule>
    <cfRule type="containsBlanks" priority="18" dxfId="10">
      <formula>LEN(TRIM(Q8))=0</formula>
    </cfRule>
  </conditionalFormatting>
  <conditionalFormatting sqref="B4">
    <cfRule type="containsBlanks" priority="9" dxfId="9">
      <formula>LEN(TRIM(B4))=0</formula>
    </cfRule>
    <cfRule type="notContainsBlanks" priority="10" dxfId="8">
      <formula>LEN(TRIM(B4))&gt;0</formula>
    </cfRule>
  </conditionalFormatting>
  <conditionalFormatting sqref="D7:D8">
    <cfRule type="containsBlanks" priority="8" dxfId="0">
      <formula>LEN(TRIM(D7))=0</formula>
    </cfRule>
  </conditionalFormatting>
  <conditionalFormatting sqref="D9">
    <cfRule type="containsBlanks" priority="7" dxfId="0">
      <formula>LEN(TRIM(D9))=0</formula>
    </cfRule>
  </conditionalFormatting>
  <conditionalFormatting sqref="D10">
    <cfRule type="containsBlanks" priority="6" dxfId="0">
      <formula>LEN(TRIM(D10))=0</formula>
    </cfRule>
  </conditionalFormatting>
  <conditionalFormatting sqref="D11">
    <cfRule type="containsBlanks" priority="5" dxfId="0">
      <formula>LEN(TRIM(D11))=0</formula>
    </cfRule>
  </conditionalFormatting>
  <conditionalFormatting sqref="D12">
    <cfRule type="containsBlanks" priority="4" dxfId="0">
      <formula>LEN(TRIM(D12))=0</formula>
    </cfRule>
  </conditionalFormatting>
  <conditionalFormatting sqref="D13">
    <cfRule type="containsBlanks" priority="3" dxfId="0">
      <formula>LEN(TRIM(D13))=0</formula>
    </cfRule>
  </conditionalFormatting>
  <conditionalFormatting sqref="D14">
    <cfRule type="containsBlanks" priority="2" dxfId="0">
      <formula>LEN(TRIM(D14))=0</formula>
    </cfRule>
  </conditionalFormatting>
  <conditionalFormatting sqref="D15:D16">
    <cfRule type="containsBlanks" priority="1" dxfId="0">
      <formula>LEN(TRIM(D15))=0</formula>
    </cfRule>
  </conditionalFormatting>
  <dataValidations count="1">
    <dataValidation type="list" showInputMessage="1" showErrorMessage="1" sqref="E13:E16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7cvt8vziHKlFFvHqRJJ/TCe336w=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i3dt2RbMnnT/T+MceW0MzUnJAlI=</DigestValue>
    </Reference>
  </SignedInfo>
  <SignatureValue>Y2d+koXQhBCFRch6aYDG1tqusqxBr57atp+wU4CqfYC5Avyb3xVOHAXjkudeJqjF33Cd9KVj4TNE
iGFA3hMlAfaOAVvmyZee5otznv0fl8X0BoNekwb9mXD4euDfqZZlcWV4+5XxjMJDu1uk0gBAfGX+
obw1ah5WWaJj7ro3uuw50JNCdCisqZ4Tv0g/yIyXt1vEUx1QVnueysbuMcs93TAYPGXQOjdktAAC
kuaTG8XJeQJ00Ah2pHyqHSgLxjipECQAee4ssbiK6L0NRgb6CFM0x4YlrbNOhcDl7dj8Z1nA0YIh
MTwSckA5ux5JwjWHtsE07KCJHEP0toJf2t7EDA==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UliIQYik+yfvTTq+cWLqFOPxqgc=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DT+R82t+knk30qDeJyXvYozmtkg=</DigestValue>
      </Reference>
      <Reference URI="/xl/styles.xml?ContentType=application/vnd.openxmlformats-officedocument.spreadsheetml.styles+xml">
        <DigestMethod Algorithm="http://www.w3.org/2000/09/xmldsig#sha1"/>
        <DigestValue>pPqS5Ox9AOOeUfVgKdsUZ43Z+xQ=</DigestValue>
      </Reference>
      <Reference URI="/xl/worksheets/sheet1.xml?ContentType=application/vnd.openxmlformats-officedocument.spreadsheetml.worksheet+xml">
        <DigestMethod Algorithm="http://www.w3.org/2000/09/xmldsig#sha1"/>
        <DigestValue>7IHR6xVQt7FttJG/97aqdyo/nno=</DigestValue>
      </Reference>
      <Reference URI="/xl/sharedStrings.xml?ContentType=application/vnd.openxmlformats-officedocument.spreadsheetml.sharedStrings+xml">
        <DigestMethod Algorithm="http://www.w3.org/2000/09/xmldsig#sha1"/>
        <DigestValue>OFZuS+O8QpguZLCFV+ItqPywjdQ=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+540ihWxQttzVi2nIAEGEDcGgug=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2016-05-06T08:35:05Z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2016-05-06T08:35:05Z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2015-06-17T10:31:14Z</cp:lastPrinted>
  <dcterms:created xsi:type="dcterms:W3CDTF">2014-03-05T12:43:32Z</dcterms:created>
  <dcterms:modified xsi:type="dcterms:W3CDTF">2016-05-06T07:28:16Z</dcterms:modified>
  <cp:category/>
  <cp:version/>
  <cp:contentType/>
  <cp:contentStatus/>
</cp:coreProperties>
</file>