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bookViews>
    <workbookView xWindow="0" yWindow="0" windowWidth="28800" windowHeight="12435" tabRatio="939" activeTab="0"/>
  </bookViews>
  <sheets>
    <sheet name="Tonery" sheetId="22" r:id="rId1"/>
  </sheets>
  <externalReferences>
    <externalReference r:id="rId4"/>
    <externalReference r:id="rId5"/>
  </externalReferences>
  <definedNames>
    <definedName name="_xlnm.Print_Area" localSheetId="0">'Tonery'!$B$1:$U$41</definedName>
  </definedNames>
  <calcPr calcId="152511"/>
</workbook>
</file>

<file path=xl/sharedStrings.xml><?xml version="1.0" encoding="utf-8"?>
<sst xmlns="http://schemas.openxmlformats.org/spreadsheetml/2006/main" count="190" uniqueCount="139">
  <si>
    <t>Množství</t>
  </si>
  <si>
    <t>Položka</t>
  </si>
  <si>
    <t>Obchodní název + typ</t>
  </si>
  <si>
    <t>30125110-5 - Tonery pro laserové tiskárny/faxové přístroje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</si>
  <si>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</si>
  <si>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</si>
  <si>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</si>
  <si>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t>Žádanka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</si>
  <si>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</si>
  <si>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</si>
  <si>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</si>
  <si>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</si>
  <si>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Název </t>
    </r>
    <r>
      <rPr>
        <i/>
        <sz val="11"/>
        <rFont val="Calibri"/>
        <family val="2"/>
        <scheme val="minor"/>
      </rPr>
      <t>(neuvádět konkrétní typ)</t>
    </r>
  </si>
  <si>
    <r>
      <t xml:space="preserve">Měrná jednotka [MJ] </t>
    </r>
    <r>
      <rPr>
        <i/>
        <sz val="11"/>
        <color theme="1"/>
        <rFont val="Calibri"/>
        <family val="2"/>
        <scheme val="minor"/>
      </rPr>
      <t>(rozbal. menu)</t>
    </r>
  </si>
  <si>
    <r>
      <t xml:space="preserve">Popis </t>
    </r>
    <r>
      <rPr>
        <i/>
        <sz val="11"/>
        <rFont val="Calibri"/>
        <family val="2"/>
        <scheme val="minor"/>
      </rPr>
      <t>(bez konkrétních názvů)</t>
    </r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</si>
  <si>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</si>
  <si>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</si>
  <si>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Obchodní podmínky NAD RÁMEC STANDARDNÍCH 
obchodních podmínek </t>
    </r>
    <r>
      <rPr>
        <i/>
        <sz val="11"/>
        <rFont val="Calibri"/>
        <family val="2"/>
        <scheme val="minor"/>
      </rPr>
      <t>(viz list SOP)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</si>
  <si>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</si>
  <si>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Místo dodání </t>
    </r>
    <r>
      <rPr>
        <i/>
        <sz val="11"/>
        <rFont val="Calibri"/>
        <family val="2"/>
        <scheme val="minor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</si>
  <si>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</si>
  <si>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</si>
  <si>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</si>
  <si>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</si>
  <si>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</si>
  <si>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</si>
  <si>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POZNÁMKA 
</t>
    </r>
    <r>
      <rPr>
        <i/>
        <sz val="11"/>
        <color theme="1"/>
        <rFont val="Calibri"/>
        <family val="2"/>
        <scheme val="minor"/>
      </rPr>
      <t>(zde případně uvede řešitel další potřebné informace)</t>
    </r>
  </si>
  <si>
    <r>
      <t xml:space="preserve">ID
</t>
    </r>
    <r>
      <rPr>
        <i/>
        <sz val="11"/>
        <rFont val="Calibri"/>
        <family val="2"/>
        <scheme val="minor"/>
      </rPr>
      <t xml:space="preserve"> (č. záměru)</t>
    </r>
  </si>
  <si>
    <r>
      <t xml:space="preserve">CPV - výběr
TONERY
</t>
    </r>
    <r>
      <rPr>
        <i/>
        <sz val="11"/>
        <color theme="1"/>
        <rFont val="Calibri"/>
        <family val="2"/>
        <scheme val="minor"/>
      </rPr>
      <t>(rozbalovací menu - kliknutím je možno rozbalit výběr CPV)</t>
    </r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</si>
  <si>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</si>
  <si>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</si>
  <si>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</si>
  <si>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t>ks</t>
  </si>
  <si>
    <t>FDU - P.Pfauser, tel: 37763 6717</t>
  </si>
  <si>
    <t>Univerzitní 28, Plzeň</t>
  </si>
  <si>
    <t>30192113-6 - Inkoustové náplně</t>
  </si>
  <si>
    <t>4117/0001/16</t>
  </si>
  <si>
    <t>1.</t>
  </si>
  <si>
    <t>2.</t>
  </si>
  <si>
    <t>Univerzitní 22, Plzeň, UU304</t>
  </si>
  <si>
    <t>UJP - Bušková, tel: 37763 5201</t>
  </si>
  <si>
    <t>Tiskové zařízení je v záruční době</t>
  </si>
  <si>
    <t>6317/0001/16</t>
  </si>
  <si>
    <t>3.</t>
  </si>
  <si>
    <t xml:space="preserve">toner do tiskárny Lexmark MX711 – černý   </t>
  </si>
  <si>
    <t xml:space="preserve">Originální nebo kompatibilní toner splňující certifikát STMC. Minimální výtěžnost při 5% pokrytí 25000 stran. </t>
  </si>
  <si>
    <t>Zobrazovací jednotka (fotoválec) pro Lexmark MX711</t>
  </si>
  <si>
    <t>Zobrazovací jednotka kompatibilní s tiskárnou Lexmark MX711</t>
  </si>
  <si>
    <t>ANO</t>
  </si>
  <si>
    <t>RoRTI</t>
  </si>
  <si>
    <t>UL308, Univerzitní 22, Plzeň</t>
  </si>
  <si>
    <t xml:space="preserve">Toner pro  Xerox WorkCentre 6015 - černý </t>
  </si>
  <si>
    <t>Toner pro KONICA MINOLTA magicolor 1690MF - černý</t>
  </si>
  <si>
    <t>Sada barevných tonerů pro KONICA MINOLTA magicolor 1690MF</t>
  </si>
  <si>
    <t>sada</t>
  </si>
  <si>
    <t>toner pro tiskárnu OKI MB441 - černý</t>
  </si>
  <si>
    <t>toner pro tiskárnu OKI MB451 - černý</t>
  </si>
  <si>
    <t>4.</t>
  </si>
  <si>
    <t>Toner do tiskárny OKI MC562, černý</t>
  </si>
  <si>
    <t>Toner do tiskárny OKI MC562, modrý</t>
  </si>
  <si>
    <t>Válec do tiskárny OKI MC562W</t>
  </si>
  <si>
    <t>2117/0001/16</t>
  </si>
  <si>
    <t>Zařízení je v záruční době</t>
  </si>
  <si>
    <t>2117/0003/16</t>
  </si>
  <si>
    <t>Preparation and Optimization of Creep Resistant Submicron-Structured Composite with Fe-Al Matrix and Al203 Particles. GA14-24252S</t>
  </si>
  <si>
    <t>ZČU v Plzni, Univerzitní 22, FS, UK111</t>
  </si>
  <si>
    <t>VCTT - Krotáková, tel:  377 63 8051</t>
  </si>
  <si>
    <t>5.</t>
  </si>
  <si>
    <t>ZČU, Technická 8, Plzeň , UC431</t>
  </si>
  <si>
    <t>KKY - Šebesta J., tel: 37763. 2131</t>
  </si>
  <si>
    <t>Vaněk, 37763 8714, podílník-Škach, 37763 8723</t>
  </si>
  <si>
    <t>Velkokapacitní originální toner pro tiskárnu  Lexmark XS950de - yellow</t>
  </si>
  <si>
    <t>Velkokapacitní originální toner pro tiskárnu  Lexmark XS950de - magenta</t>
  </si>
  <si>
    <t>Velkokapacitní originální toner pro tiskárnu  Lexmark XS950de - cyan</t>
  </si>
  <si>
    <t>Velkokapacitní originální toner pro tiskárnu  Lexmark XS950de - black</t>
  </si>
  <si>
    <t>5217/0004/16</t>
  </si>
  <si>
    <t>6.</t>
  </si>
  <si>
    <t>KMM - pí Štěrbová, tel:37763 8301</t>
  </si>
  <si>
    <t>Univerzitní 22, Plzeň</t>
  </si>
  <si>
    <t>2117/0002/16</t>
  </si>
  <si>
    <t>Originální toner , výtěžnost  8300 stran</t>
  </si>
  <si>
    <t>TA01011264, Eljabr 2 TE01020197,CK-Ps</t>
  </si>
  <si>
    <t>Originální inkoust IJC244 Magenta, kapacita 330ml</t>
  </si>
  <si>
    <t>Originální inkoust IJC244 Yellow, kapacita 330ml</t>
  </si>
  <si>
    <t>Originální inkoust IJC244 Cyan , kapacita 330ml</t>
  </si>
  <si>
    <t>Originální inkoust IJC244 PhotoMagenta, kapacita 330ml</t>
  </si>
  <si>
    <t>Originální inkoust IJC244 Photo Cyan, kapacita 330ml</t>
  </si>
  <si>
    <t>Originální inkoust IJC244 Black, kapacita 330ml</t>
  </si>
  <si>
    <t>Toner  do tiskárny OKI MC562dnw - purpurový</t>
  </si>
  <si>
    <t>Toner  do tiskárny OKI MC562dnw - žlutý</t>
  </si>
  <si>
    <t>Toner  do tiskárny OKI MC562dnw - azurový</t>
  </si>
  <si>
    <t>Toner  do tiskárny OKI MC562dnw - černý</t>
  </si>
  <si>
    <t xml:space="preserve">originální toner, 5000s </t>
  </si>
  <si>
    <t xml:space="preserve">originální toner, 7000s </t>
  </si>
  <si>
    <t xml:space="preserve">Originální černý toner </t>
  </si>
  <si>
    <t>Originální černý toner</t>
  </si>
  <si>
    <t>Sada originálních barevných tonerů - žlutá, purpurová, azurová</t>
  </si>
  <si>
    <t xml:space="preserve">Originální toner. Minimální výtěžnost při 5% pokrytí 2500 stran. </t>
  </si>
  <si>
    <t>Orig. toner.Minimální  výtěžnost 5000 stran</t>
  </si>
  <si>
    <t>Minimální  výtěžnost 30000 stran</t>
  </si>
  <si>
    <t xml:space="preserve">tiskové zařízení není v záruční době </t>
  </si>
  <si>
    <t>toner do kopírky Canon iR2025</t>
  </si>
  <si>
    <t>tiskové zařízení je v záruční době -</t>
  </si>
  <si>
    <t xml:space="preserve">Originální inkoust pro Oce Cs2044 -Magenta </t>
  </si>
  <si>
    <t xml:space="preserve">Originální inkoust pro Oce Cs2044 - Yellow </t>
  </si>
  <si>
    <t xml:space="preserve">Originální inkoust pro Oce Cs2044 -  Cyan </t>
  </si>
  <si>
    <t xml:space="preserve">Originální inkoust pro Oce Cs2044 - PhotoMagenta </t>
  </si>
  <si>
    <t xml:space="preserve">Originální inkoust pro Oce Cs2044 -  Photo Cyan </t>
  </si>
  <si>
    <t xml:space="preserve">Originální inkoust pro Oce Cs2044 - Black </t>
  </si>
  <si>
    <t>Orig. toner. Minimální  výtěžnost 7000 stran.</t>
  </si>
  <si>
    <t>samostatná faktura</t>
  </si>
  <si>
    <t>neoriginální neexistuje</t>
  </si>
  <si>
    <t>Tiskové zařízení je v záruční době(vyjma první položky)</t>
  </si>
  <si>
    <t>Sada 4 ks bar. tonerů Originálních, nebo kompatibilní tonery splňující certifikát STMC,  minim. výtěžnost 4000 stran A4 při 5% pokrytí.</t>
  </si>
  <si>
    <t>Sada 4ks bar. tonerů Originálních, nebo kompatibilní tonery splňující certifikát STMC,  minim. Výtěžnost 4000 stran A4 při 5% pokrytí.</t>
  </si>
  <si>
    <t>Sada  barev. tonerů do tiskárny Brother DCP 9045cdn</t>
  </si>
  <si>
    <t>Priloha_1_KS_technicka_specifikace_T-006-2016</t>
  </si>
  <si>
    <t>Tonery - 006 - 2016</t>
  </si>
  <si>
    <t>Originální velkokapacitní toner, žlutý, výtěžnost minimálně 20000 stran</t>
  </si>
  <si>
    <t>Originální velkokapacitní toner purpurový, výtěžnost minimálně 20000 stran</t>
  </si>
  <si>
    <t>Originální velkokapacitní toner azurový, výtěžnost minimálně 20000 stran</t>
  </si>
  <si>
    <t>Originální velkokapacitní toner černý, výtěžnost minimálně 30000 stran</t>
  </si>
  <si>
    <t>OKI toner vysokokapacitní 44469722 yellow</t>
  </si>
  <si>
    <t>OKI toner vysokokapacitní 44469723 magenta</t>
  </si>
  <si>
    <t>OKI toner vysokokapacitní 44469724 cyan</t>
  </si>
  <si>
    <t>OKI toner vysokokapacitní 44973508 black</t>
  </si>
  <si>
    <t>Lexmark 62D2H00 černý kompatibilní toner</t>
  </si>
  <si>
    <t>Lexmark 520Z cerný zobrazovací válec, 52D0Z00</t>
  </si>
  <si>
    <t>TONER LEXMARK 22Z0011 YELLOW 22000K ORIGINÁL</t>
  </si>
  <si>
    <t>TONER LEXMARK 22Z0010 MAGENTA 22000K ORIGINÁL</t>
  </si>
  <si>
    <t>TONER LEXMARK 22Z0011 CYAN 22000K ORIGINÁL</t>
  </si>
  <si>
    <t>TONER LEXMARK 22Z0008 BLACK 32000K ORIGINÁL</t>
  </si>
  <si>
    <t>toner Xerox 106R01630 pro Workcenter 6015 black (1.000 str), originální</t>
  </si>
  <si>
    <t>Konica Minolta Toner černý pro MC1600/1680/1690 (2500 stran)</t>
  </si>
  <si>
    <t>Konica Minolta Sada barevných toneru (C,M,Y) do MC1600/1680/1690MF (2500 stran)</t>
  </si>
  <si>
    <t>OKI toner 44992402 black</t>
  </si>
  <si>
    <t>OKI originál válcová jednotka 44968301</t>
  </si>
  <si>
    <t xml:space="preserve">Sada tonerů: ActiveJet Toner BROTHER TN-135BK Supreme (ATB-135BN) + ActiveJet Toner BROTHER TN-135M Supreme (ATB-135MN) + ActiveJet Toner BROTHER TN-135C Supreme (ATB-135CN) +   ActiveJet Toner BROTHER TN-135Y Supreme (ATB-135YN)
</t>
  </si>
  <si>
    <t>Toner Canon C-EXV14 cerný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</si>
</sst>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</fills>
  <borders count="55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ck"/>
    </border>
    <border>
      <left style="medium"/>
      <right style="medium"/>
      <top/>
      <bottom/>
    </border>
    <border>
      <left style="medium"/>
      <right/>
      <top style="thick"/>
      <bottom style="thick"/>
    </border>
    <border>
      <left style="thick"/>
      <right/>
      <top/>
      <bottom style="thin"/>
    </border>
    <border>
      <left style="thick"/>
      <right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ck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ck"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n"/>
      <bottom style="thick"/>
    </border>
    <border>
      <left/>
      <right style="medium"/>
      <top style="thin"/>
      <bottom style="thick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ck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ck"/>
      <right style="medium"/>
      <top style="thin"/>
      <bottom/>
    </border>
    <border>
      <left style="medium"/>
      <right/>
      <top/>
      <bottom style="thick"/>
    </border>
    <border>
      <left/>
      <right/>
      <top/>
      <bottom style="thick"/>
    </border>
    <border>
      <left style="medium"/>
      <right/>
      <top style="thin"/>
      <bottom style="thick"/>
    </border>
    <border>
      <left/>
      <right/>
      <top style="thick"/>
      <bottom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 style="medium"/>
      <right/>
      <top style="thick"/>
      <bottom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 style="medium"/>
      <right style="thick"/>
      <top style="thick"/>
      <bottom/>
    </border>
    <border>
      <left style="medium"/>
      <right style="thick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12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0" fontId="6" fillId="3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6" fillId="3" borderId="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6" fillId="3" borderId="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/>
    </xf>
    <xf numFmtId="164" fontId="0" fillId="3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3" borderId="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8" xfId="0" applyNumberFormat="1" applyFont="1" applyFill="1" applyBorder="1" applyAlignment="1" applyProtection="1">
      <alignment horizontal="center" vertical="center" wrapText="1"/>
      <protection/>
    </xf>
    <xf numFmtId="0" fontId="3" fillId="3" borderId="8" xfId="0" applyNumberFormat="1" applyFont="1" applyFill="1" applyBorder="1" applyAlignment="1" applyProtection="1">
      <alignment horizontal="center" vertical="center" wrapText="1"/>
      <protection/>
    </xf>
    <xf numFmtId="0" fontId="2" fillId="5" borderId="8" xfId="0" applyNumberFormat="1" applyFont="1" applyFill="1" applyBorder="1" applyAlignment="1" applyProtection="1">
      <alignment horizontal="center" vertical="center" wrapText="1"/>
      <protection/>
    </xf>
    <xf numFmtId="0" fontId="3" fillId="6" borderId="8" xfId="0" applyNumberFormat="1" applyFont="1" applyFill="1" applyBorder="1" applyAlignment="1" applyProtection="1">
      <alignment horizontal="center" vertical="center" wrapText="1"/>
      <protection/>
    </xf>
    <xf numFmtId="0" fontId="3" fillId="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6" fillId="3" borderId="6" xfId="0" applyNumberFormat="1" applyFont="1" applyFill="1" applyBorder="1" applyAlignment="1" applyProtection="1">
      <alignment horizontal="left" vertical="center" wrapText="1"/>
      <protection locked="0"/>
    </xf>
    <xf numFmtId="164" fontId="0" fillId="3" borderId="6" xfId="0" applyNumberFormat="1" applyFill="1" applyBorder="1" applyAlignment="1" applyProtection="1">
      <alignment horizontal="right" vertical="center" indent="1"/>
      <protection locked="0"/>
    </xf>
    <xf numFmtId="164" fontId="0" fillId="2" borderId="10" xfId="0" applyNumberFormat="1" applyFill="1" applyBorder="1" applyAlignment="1" applyProtection="1">
      <alignment horizontal="right" vertical="center" indent="1"/>
      <protection/>
    </xf>
    <xf numFmtId="164" fontId="0" fillId="2" borderId="11" xfId="0" applyNumberFormat="1" applyFill="1" applyBorder="1" applyAlignment="1" applyProtection="1">
      <alignment horizontal="right" vertical="center" indent="1"/>
      <protection/>
    </xf>
    <xf numFmtId="164" fontId="0" fillId="3" borderId="11" xfId="0" applyNumberFormat="1" applyFill="1" applyBorder="1" applyAlignment="1" applyProtection="1">
      <alignment horizontal="right" vertical="center" indent="1"/>
      <protection locked="0"/>
    </xf>
    <xf numFmtId="164" fontId="0" fillId="0" borderId="11" xfId="0" applyNumberFormat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164" fontId="0" fillId="2" borderId="12" xfId="0" applyNumberFormat="1" applyFill="1" applyBorder="1" applyAlignment="1" applyProtection="1">
      <alignment horizontal="right" vertical="center" indent="1"/>
      <protection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14" xfId="0" applyNumberFormat="1" applyFill="1" applyBorder="1" applyAlignment="1" applyProtection="1">
      <alignment horizontal="right" vertical="center" indent="1"/>
      <protection/>
    </xf>
    <xf numFmtId="164" fontId="0" fillId="2" borderId="15" xfId="0" applyNumberFormat="1" applyFill="1" applyBorder="1" applyAlignment="1" applyProtection="1">
      <alignment horizontal="right" vertical="center" indent="1"/>
      <protection/>
    </xf>
    <xf numFmtId="164" fontId="0" fillId="3" borderId="16" xfId="0" applyNumberFormat="1" applyFill="1" applyBorder="1" applyAlignment="1" applyProtection="1">
      <alignment horizontal="right" vertical="center" indent="1"/>
      <protection locked="0"/>
    </xf>
    <xf numFmtId="164" fontId="0" fillId="0" borderId="17" xfId="0" applyNumberFormat="1" applyBorder="1" applyAlignment="1" applyProtection="1">
      <alignment horizontal="right" vertical="center" indent="1"/>
      <protection/>
    </xf>
    <xf numFmtId="164" fontId="0" fillId="0" borderId="18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2" xfId="0" applyNumberForma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center" vertical="top" wrapText="1"/>
      <protection/>
    </xf>
    <xf numFmtId="0" fontId="11" fillId="0" borderId="0" xfId="0" applyNumberFormat="1" applyFont="1" applyFill="1" applyAlignment="1" applyProtection="1">
      <alignment vertical="top" wrapTex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0" fillId="0" borderId="19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0" fontId="0" fillId="0" borderId="20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3" fontId="0" fillId="4" borderId="21" xfId="0" applyNumberFormat="1" applyFill="1" applyBorder="1" applyAlignment="1" applyProtection="1">
      <alignment horizontal="center" vertical="center" wrapText="1"/>
      <protection/>
    </xf>
    <xf numFmtId="49" fontId="0" fillId="2" borderId="19" xfId="0" applyNumberFormat="1" applyFill="1" applyBorder="1" applyAlignment="1" applyProtection="1">
      <alignment horizontal="left" vertical="center" wrapText="1"/>
      <protection/>
    </xf>
    <xf numFmtId="1" fontId="0" fillId="2" borderId="19" xfId="0" applyNumberFormat="1" applyFill="1" applyBorder="1" applyAlignment="1" applyProtection="1">
      <alignment horizontal="center" vertical="center" wrapText="1"/>
      <protection/>
    </xf>
    <xf numFmtId="49" fontId="0" fillId="2" borderId="19" xfId="0" applyNumberFormat="1" applyFill="1" applyBorder="1" applyAlignment="1" applyProtection="1">
      <alignment horizontal="center" vertical="center" wrapText="1"/>
      <protection/>
    </xf>
    <xf numFmtId="49" fontId="0" fillId="2" borderId="19" xfId="0" applyNumberFormat="1" applyFill="1" applyBorder="1" applyAlignment="1" applyProtection="1">
      <alignment vertical="top" wrapText="1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3" fontId="0" fillId="4" borderId="22" xfId="0" applyNumberFormat="1" applyFill="1" applyBorder="1" applyAlignment="1" applyProtection="1">
      <alignment horizontal="center" vertical="center" wrapText="1"/>
      <protection/>
    </xf>
    <xf numFmtId="0" fontId="6" fillId="3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Border="1" applyProtection="1">
      <protection/>
    </xf>
    <xf numFmtId="3" fontId="0" fillId="4" borderId="23" xfId="0" applyNumberFormat="1" applyFill="1" applyBorder="1" applyAlignment="1" applyProtection="1">
      <alignment horizontal="center" vertical="center" wrapText="1"/>
      <protection/>
    </xf>
    <xf numFmtId="49" fontId="0" fillId="2" borderId="24" xfId="0" applyNumberFormat="1" applyFill="1" applyBorder="1" applyAlignment="1" applyProtection="1">
      <alignment horizontal="left" vertical="center" wrapText="1"/>
      <protection/>
    </xf>
    <xf numFmtId="1" fontId="0" fillId="2" borderId="25" xfId="0" applyNumberFormat="1" applyFill="1" applyBorder="1" applyAlignment="1" applyProtection="1">
      <alignment horizontal="center" vertical="center" wrapText="1"/>
      <protection/>
    </xf>
    <xf numFmtId="49" fontId="0" fillId="2" borderId="25" xfId="0" applyNumberFormat="1" applyFill="1" applyBorder="1" applyAlignment="1" applyProtection="1">
      <alignment horizontal="center" vertical="center" wrapText="1"/>
      <protection/>
    </xf>
    <xf numFmtId="49" fontId="0" fillId="2" borderId="25" xfId="0" applyNumberFormat="1" applyFill="1" applyBorder="1" applyAlignment="1" applyProtection="1">
      <alignment vertical="top" wrapText="1"/>
      <protection/>
    </xf>
    <xf numFmtId="3" fontId="0" fillId="4" borderId="15" xfId="0" applyNumberFormat="1" applyFill="1" applyBorder="1" applyAlignment="1" applyProtection="1">
      <alignment horizontal="center" vertical="center" wrapText="1"/>
      <protection/>
    </xf>
    <xf numFmtId="0" fontId="0" fillId="2" borderId="26" xfId="0" applyNumberFormat="1" applyFill="1" applyBorder="1" applyAlignment="1" applyProtection="1">
      <alignment horizontal="left" vertical="center" wrapText="1"/>
      <protection/>
    </xf>
    <xf numFmtId="3" fontId="0" fillId="2" borderId="27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0" xfId="0" applyNumberFormat="1" applyFill="1" applyAlignment="1" applyProtection="1">
      <alignment vertical="top" wrapText="1"/>
      <protection/>
    </xf>
    <xf numFmtId="3" fontId="0" fillId="4" borderId="28" xfId="0" applyNumberFormat="1" applyFill="1" applyBorder="1" applyAlignment="1" applyProtection="1">
      <alignment horizontal="center" vertical="center" wrapText="1"/>
      <protection/>
    </xf>
    <xf numFmtId="0" fontId="0" fillId="2" borderId="19" xfId="0" applyNumberFormat="1" applyFill="1" applyBorder="1" applyAlignment="1" applyProtection="1">
      <alignment horizontal="left" vertical="center" wrapText="1"/>
      <protection/>
    </xf>
    <xf numFmtId="3" fontId="0" fillId="2" borderId="29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3" fontId="0" fillId="4" borderId="30" xfId="0" applyNumberFormat="1" applyFill="1" applyBorder="1" applyAlignment="1" applyProtection="1">
      <alignment horizontal="center" vertical="center" wrapText="1"/>
      <protection/>
    </xf>
    <xf numFmtId="0" fontId="0" fillId="2" borderId="25" xfId="0" applyNumberFormat="1" applyFill="1" applyBorder="1" applyAlignment="1" applyProtection="1">
      <alignment horizontal="left" vertical="center" wrapText="1"/>
      <protection/>
    </xf>
    <xf numFmtId="3" fontId="0" fillId="2" borderId="31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vertical="center" wrapText="1"/>
      <protection/>
    </xf>
    <xf numFmtId="0" fontId="0" fillId="2" borderId="32" xfId="0" applyNumberFormat="1" applyFont="1" applyFill="1" applyBorder="1" applyAlignment="1" applyProtection="1">
      <alignment horizontal="left" vertical="center" wrapText="1"/>
      <protection/>
    </xf>
    <xf numFmtId="3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33" xfId="0" applyNumberFormat="1" applyFont="1" applyFill="1" applyBorder="1" applyAlignment="1" applyProtection="1">
      <alignment horizontal="left" vertical="center" wrapTex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4" xfId="0" applyNumberFormat="1" applyFont="1" applyFill="1" applyBorder="1" applyAlignment="1" applyProtection="1">
      <alignment vertical="center" wrapText="1"/>
      <protection/>
    </xf>
    <xf numFmtId="0" fontId="4" fillId="2" borderId="35" xfId="0" applyNumberFormat="1" applyFont="1" applyFill="1" applyBorder="1" applyAlignment="1" applyProtection="1">
      <alignment horizontal="left" vertical="center" wrapText="1"/>
      <protection/>
    </xf>
    <xf numFmtId="0" fontId="0" fillId="2" borderId="36" xfId="0" applyNumberFormat="1" applyFont="1" applyFill="1" applyBorder="1" applyAlignment="1" applyProtection="1">
      <alignment vertical="center" wrapText="1"/>
      <protection/>
    </xf>
    <xf numFmtId="3" fontId="0" fillId="4" borderId="37" xfId="0" applyNumberFormat="1" applyFill="1" applyBorder="1" applyAlignment="1" applyProtection="1">
      <alignment horizontal="center" vertical="center" wrapText="1"/>
      <protection/>
    </xf>
    <xf numFmtId="0" fontId="4" fillId="2" borderId="38" xfId="0" applyNumberFormat="1" applyFont="1" applyFill="1" applyBorder="1" applyAlignment="1" applyProtection="1">
      <alignment horizontal="left"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39" xfId="0" applyNumberFormat="1" applyFont="1" applyFill="1" applyBorder="1" applyAlignment="1" applyProtection="1">
      <alignment vertical="center" wrapText="1"/>
      <protection/>
    </xf>
    <xf numFmtId="0" fontId="4" fillId="2" borderId="2" xfId="0" applyNumberFormat="1" applyFont="1" applyFill="1" applyBorder="1" applyAlignment="1" applyProtection="1">
      <alignment horizontal="left" vertical="center" wrapText="1" shrinkToFi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3" xfId="0" applyNumberFormat="1" applyFont="1" applyFill="1" applyBorder="1" applyAlignment="1" applyProtection="1">
      <alignment horizontal="left" vertical="center" wrapText="1"/>
      <protection/>
    </xf>
    <xf numFmtId="3" fontId="0" fillId="4" borderId="40" xfId="0" applyNumberFormat="1" applyFill="1" applyBorder="1" applyAlignment="1" applyProtection="1">
      <alignment horizontal="center" vertical="center" wrapText="1"/>
      <protection/>
    </xf>
    <xf numFmtId="0" fontId="0" fillId="2" borderId="41" xfId="0" applyNumberFormat="1" applyFill="1" applyBorder="1" applyAlignment="1" applyProtection="1">
      <alignment horizontal="left" vertical="center" wrapText="1"/>
      <protection/>
    </xf>
    <xf numFmtId="3" fontId="0" fillId="2" borderId="12" xfId="0" applyNumberFormat="1" applyFill="1" applyBorder="1" applyAlignment="1" applyProtection="1">
      <alignment horizontal="center" vertical="center" wrapText="1"/>
      <protection/>
    </xf>
    <xf numFmtId="0" fontId="0" fillId="2" borderId="42" xfId="0" applyNumberFormat="1" applyFill="1" applyBorder="1" applyAlignment="1" applyProtection="1">
      <alignment vertical="center" wrapText="1"/>
      <protection/>
    </xf>
    <xf numFmtId="3" fontId="0" fillId="4" borderId="17" xfId="0" applyNumberFormat="1" applyFill="1" applyBorder="1" applyAlignment="1" applyProtection="1">
      <alignment horizontal="center" vertical="center" wrapText="1"/>
      <protection/>
    </xf>
    <xf numFmtId="0" fontId="0" fillId="2" borderId="10" xfId="0" applyNumberFormat="1" applyFill="1" applyBorder="1" applyAlignment="1" applyProtection="1">
      <alignment horizontal="center" vertical="center" wrapText="1"/>
      <protection/>
    </xf>
    <xf numFmtId="0" fontId="0" fillId="2" borderId="26" xfId="0" applyNumberFormat="1" applyFill="1" applyBorder="1" applyAlignment="1" applyProtection="1">
      <alignment vertical="center" wrapText="1"/>
      <protection/>
    </xf>
    <xf numFmtId="0" fontId="0" fillId="2" borderId="43" xfId="0" applyNumberFormat="1" applyFill="1" applyBorder="1" applyAlignment="1" applyProtection="1">
      <alignment horizontal="center" vertical="center" wrapText="1"/>
      <protection/>
    </xf>
    <xf numFmtId="0" fontId="4" fillId="2" borderId="25" xfId="0" applyNumberFormat="1" applyFont="1" applyFill="1" applyBorder="1" applyAlignment="1" applyProtection="1">
      <alignment horizontal="left" vertical="center" wrapText="1"/>
      <protection/>
    </xf>
    <xf numFmtId="0" fontId="0" fillId="2" borderId="5" xfId="0" applyNumberFormat="1" applyFont="1" applyFill="1" applyBorder="1" applyAlignment="1" applyProtection="1">
      <alignment horizontal="left" vertical="center" wrapText="1"/>
      <protection/>
    </xf>
    <xf numFmtId="3" fontId="0" fillId="2" borderId="5" xfId="0" applyNumberFormat="1" applyFill="1" applyBorder="1" applyAlignment="1" applyProtection="1">
      <alignment horizontal="center" vertical="center" wrapText="1"/>
      <protection/>
    </xf>
    <xf numFmtId="0" fontId="0" fillId="7" borderId="0" xfId="0" applyFont="1" applyFill="1" applyAlignment="1" applyProtection="1">
      <alignment vertical="center" wrapText="1"/>
      <protection/>
    </xf>
    <xf numFmtId="0" fontId="0" fillId="2" borderId="3" xfId="0" applyNumberFormat="1" applyFont="1" applyFill="1" applyBorder="1" applyAlignment="1" applyProtection="1">
      <alignment horizontal="left" vertical="center" wrapText="1" indent="1"/>
      <protection/>
    </xf>
    <xf numFmtId="3" fontId="0" fillId="2" borderId="3" xfId="0" applyNumberFormat="1" applyFill="1" applyBorder="1" applyAlignment="1" applyProtection="1">
      <alignment horizontal="right" vertical="center" wrapText="1" indent="2"/>
      <protection/>
    </xf>
    <xf numFmtId="164" fontId="0" fillId="3" borderId="15" xfId="0" applyNumberFormat="1" applyFill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4" xfId="0" applyBorder="1" applyAlignment="1" applyProtection="1">
      <alignment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0" fillId="0" borderId="0" xfId="0" applyAlignment="1" applyProtection="1">
      <alignment wrapText="1"/>
      <protection/>
    </xf>
    <xf numFmtId="0" fontId="0" fillId="2" borderId="45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2" xfId="0" applyNumberFormat="1" applyFill="1" applyBorder="1" applyAlignment="1" applyProtection="1">
      <alignment horizontal="center" vertical="center" wrapText="1"/>
      <protection/>
    </xf>
    <xf numFmtId="0" fontId="0" fillId="2" borderId="46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47" xfId="0" applyFill="1" applyBorder="1" applyAlignment="1" applyProtection="1">
      <alignment horizontal="center" vertical="center" wrapText="1"/>
      <protection/>
    </xf>
    <xf numFmtId="0" fontId="0" fillId="2" borderId="32" xfId="0" applyFill="1" applyBorder="1" applyAlignment="1" applyProtection="1">
      <alignment horizontal="center" vertical="center" wrapText="1"/>
      <protection/>
    </xf>
    <xf numFmtId="0" fontId="0" fillId="2" borderId="41" xfId="0" applyFill="1" applyBorder="1" applyAlignment="1" applyProtection="1">
      <alignment horizontal="center" vertical="center" wrapText="1"/>
      <protection/>
    </xf>
    <xf numFmtId="0" fontId="0" fillId="2" borderId="45" xfId="0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horizontal="center" vertical="center"/>
      <protection/>
    </xf>
    <xf numFmtId="0" fontId="0" fillId="2" borderId="12" xfId="0" applyFill="1" applyBorder="1" applyAlignment="1" applyProtection="1">
      <alignment horizontal="center" vertical="center"/>
      <protection/>
    </xf>
    <xf numFmtId="0" fontId="0" fillId="2" borderId="45" xfId="0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2" borderId="45" xfId="0" applyFont="1" applyFill="1" applyBorder="1" applyAlignment="1" applyProtection="1">
      <alignment horizontal="center" vertical="center" wrapText="1"/>
      <protection/>
    </xf>
    <xf numFmtId="0" fontId="0" fillId="2" borderId="13" xfId="0" applyFont="1" applyFill="1" applyBorder="1" applyAlignment="1" applyProtection="1">
      <alignment horizontal="center" vertical="center" wrapText="1"/>
      <protection/>
    </xf>
    <xf numFmtId="0" fontId="0" fillId="2" borderId="12" xfId="0" applyFont="1" applyFill="1" applyBorder="1" applyAlignment="1" applyProtection="1">
      <alignment horizontal="center" vertical="center" wrapText="1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0" fillId="4" borderId="48" xfId="0" applyFont="1" applyFill="1" applyBorder="1" applyAlignment="1" applyProtection="1">
      <alignment horizontal="center" vertical="center"/>
      <protection/>
    </xf>
    <xf numFmtId="0" fontId="0" fillId="4" borderId="49" xfId="0" applyFont="1" applyFill="1" applyBorder="1" applyAlignment="1" applyProtection="1">
      <alignment horizontal="center" vertical="center"/>
      <protection/>
    </xf>
    <xf numFmtId="0" fontId="0" fillId="4" borderId="50" xfId="0" applyFont="1" applyFill="1" applyBorder="1" applyAlignment="1" applyProtection="1">
      <alignment horizontal="center" vertical="center"/>
      <protection/>
    </xf>
    <xf numFmtId="0" fontId="0" fillId="2" borderId="45" xfId="0" applyFont="1" applyFill="1" applyBorder="1" applyAlignment="1" applyProtection="1">
      <alignment horizontal="center" vertical="center"/>
      <protection/>
    </xf>
    <xf numFmtId="0" fontId="0" fillId="2" borderId="13" xfId="0" applyFont="1" applyFill="1" applyBorder="1" applyAlignment="1" applyProtection="1">
      <alignment horizontal="center" vertical="center"/>
      <protection/>
    </xf>
    <xf numFmtId="0" fontId="0" fillId="2" borderId="12" xfId="0" applyFont="1" applyFill="1" applyBorder="1" applyAlignment="1" applyProtection="1">
      <alignment horizontal="center" vertical="center"/>
      <protection/>
    </xf>
    <xf numFmtId="0" fontId="0" fillId="4" borderId="51" xfId="0" applyFont="1" applyFill="1" applyBorder="1" applyAlignment="1" applyProtection="1">
      <alignment horizontal="center" vertical="center"/>
      <protection/>
    </xf>
    <xf numFmtId="0" fontId="0" fillId="4" borderId="52" xfId="0" applyFont="1" applyFill="1" applyBorder="1" applyAlignment="1" applyProtection="1">
      <alignment horizontal="center" vertical="center"/>
      <protection/>
    </xf>
    <xf numFmtId="0" fontId="0" fillId="2" borderId="53" xfId="0" applyFont="1" applyFill="1" applyBorder="1" applyAlignment="1" applyProtection="1">
      <alignment horizontal="center" vertical="center"/>
      <protection/>
    </xf>
    <xf numFmtId="0" fontId="0" fillId="2" borderId="49" xfId="0" applyFont="1" applyFill="1" applyBorder="1" applyAlignment="1" applyProtection="1">
      <alignment horizontal="center" vertical="center"/>
      <protection/>
    </xf>
    <xf numFmtId="0" fontId="0" fillId="4" borderId="53" xfId="0" applyFont="1" applyFill="1" applyBorder="1" applyAlignment="1" applyProtection="1">
      <alignment horizontal="center" vertical="center"/>
      <protection/>
    </xf>
    <xf numFmtId="0" fontId="0" fillId="4" borderId="54" xfId="0" applyFont="1" applyFill="1" applyBorder="1" applyAlignment="1" applyProtection="1">
      <alignment horizontal="center" vertical="center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Border="1" applyAlignment="1" applyProtection="1">
      <alignment vertical="center" wrapText="1"/>
      <protection/>
    </xf>
    <xf numFmtId="0" fontId="0" fillId="0" borderId="9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4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38</xdr:row>
      <xdr:rowOff>0</xdr:rowOff>
    </xdr:from>
    <xdr:to>
      <xdr:col>23</xdr:col>
      <xdr:colOff>190500</xdr:colOff>
      <xdr:row>38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113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95250</xdr:colOff>
      <xdr:row>34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95250</xdr:colOff>
      <xdr:row>34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95250</xdr:colOff>
      <xdr:row>34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95250</xdr:colOff>
      <xdr:row>34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42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95250</xdr:colOff>
      <xdr:row>34</xdr:row>
      <xdr:rowOff>180975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95250</xdr:colOff>
      <xdr:row>34</xdr:row>
      <xdr:rowOff>180975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95250</xdr:colOff>
      <xdr:row>34</xdr:row>
      <xdr:rowOff>180975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95250</xdr:colOff>
      <xdr:row>34</xdr:row>
      <xdr:rowOff>180975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95250</xdr:colOff>
      <xdr:row>34</xdr:row>
      <xdr:rowOff>180975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95250</xdr:colOff>
      <xdr:row>34</xdr:row>
      <xdr:rowOff>180975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38</xdr:row>
      <xdr:rowOff>0</xdr:rowOff>
    </xdr:from>
    <xdr:to>
      <xdr:col>23</xdr:col>
      <xdr:colOff>95250</xdr:colOff>
      <xdr:row>38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1135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161925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476250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133350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361950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161925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476250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133350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361950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171450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161925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152400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476250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314325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361950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38</xdr:row>
      <xdr:rowOff>0</xdr:rowOff>
    </xdr:from>
    <xdr:to>
      <xdr:col>23</xdr:col>
      <xdr:colOff>190500</xdr:colOff>
      <xdr:row>39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1135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161925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476250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133350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361950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171450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161925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152400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476250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314325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361950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38</xdr:row>
      <xdr:rowOff>0</xdr:rowOff>
    </xdr:from>
    <xdr:to>
      <xdr:col>23</xdr:col>
      <xdr:colOff>190500</xdr:colOff>
      <xdr:row>39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1135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161925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152400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314325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361950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38</xdr:row>
      <xdr:rowOff>0</xdr:rowOff>
    </xdr:from>
    <xdr:to>
      <xdr:col>23</xdr:col>
      <xdr:colOff>190500</xdr:colOff>
      <xdr:row>39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1135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161925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476250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133350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361950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171450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161925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152400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476250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314325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361950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38</xdr:row>
      <xdr:rowOff>0</xdr:rowOff>
    </xdr:from>
    <xdr:to>
      <xdr:col>23</xdr:col>
      <xdr:colOff>190500</xdr:colOff>
      <xdr:row>39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1135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152400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476250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133350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314325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361950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38</xdr:row>
      <xdr:rowOff>0</xdr:rowOff>
    </xdr:from>
    <xdr:to>
      <xdr:col>23</xdr:col>
      <xdr:colOff>190500</xdr:colOff>
      <xdr:row>39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1135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161925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171450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161925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161925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476250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133350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361950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171450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161925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152400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476250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314325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361950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38</xdr:row>
      <xdr:rowOff>0</xdr:rowOff>
    </xdr:from>
    <xdr:to>
      <xdr:col>23</xdr:col>
      <xdr:colOff>190500</xdr:colOff>
      <xdr:row>39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1135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161925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476250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133350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361950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171450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161925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152400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476250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314325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361950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38</xdr:row>
      <xdr:rowOff>0</xdr:rowOff>
    </xdr:from>
    <xdr:to>
      <xdr:col>23</xdr:col>
      <xdr:colOff>190500</xdr:colOff>
      <xdr:row>39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1135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190500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190500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190500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38</xdr:row>
      <xdr:rowOff>0</xdr:rowOff>
    </xdr:from>
    <xdr:to>
      <xdr:col>23</xdr:col>
      <xdr:colOff>190500</xdr:colOff>
      <xdr:row>38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113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38</xdr:row>
      <xdr:rowOff>0</xdr:rowOff>
    </xdr:from>
    <xdr:to>
      <xdr:col>23</xdr:col>
      <xdr:colOff>190500</xdr:colOff>
      <xdr:row>38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113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7</xdr:row>
      <xdr:rowOff>161925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828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476250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114300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35</xdr:row>
      <xdr:rowOff>133350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34</xdr:row>
      <xdr:rowOff>0</xdr:rowOff>
    </xdr:from>
    <xdr:to>
      <xdr:col>23</xdr:col>
      <xdr:colOff>190500</xdr:colOff>
      <xdr:row>34</xdr:row>
      <xdr:rowOff>361950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19011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41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95250</xdr:colOff>
      <xdr:row>40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43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43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43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43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43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43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43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43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43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43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43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43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42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43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45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41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0</xdr:colOff>
      <xdr:row>40</xdr:row>
      <xdr:rowOff>0</xdr:rowOff>
    </xdr:from>
    <xdr:to>
      <xdr:col>23</xdr:col>
      <xdr:colOff>190500</xdr:colOff>
      <xdr:row>40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0515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40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40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38575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40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40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40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40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40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38575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40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40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40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288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40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95250</xdr:colOff>
      <xdr:row>40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228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44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704850</xdr:colOff>
      <xdr:row>36</xdr:row>
      <xdr:rowOff>0</xdr:rowOff>
    </xdr:from>
    <xdr:to>
      <xdr:col>21</xdr:col>
      <xdr:colOff>790575</xdr:colOff>
      <xdr:row>37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517725" y="20212050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41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228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41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228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41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228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41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228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41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228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41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228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41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228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40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40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260925" y="202120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44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2310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16</xdr:col>
      <xdr:colOff>914400</xdr:colOff>
      <xdr:row>38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155025" y="2130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37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063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37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37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063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37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063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37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063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37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063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37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063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37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063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37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063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37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063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37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063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0</xdr:colOff>
      <xdr:row>39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55400" y="2138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24</xdr:col>
      <xdr:colOff>0</xdr:colOff>
      <xdr:row>3</xdr:row>
      <xdr:rowOff>0</xdr:rowOff>
    </xdr:from>
    <xdr:to>
      <xdr:col>24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81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</xdr:row>
      <xdr:rowOff>0</xdr:rowOff>
    </xdr:from>
    <xdr:to>
      <xdr:col>24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819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</xdr:row>
      <xdr:rowOff>0</xdr:rowOff>
    </xdr:from>
    <xdr:to>
      <xdr:col>24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819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</xdr:row>
      <xdr:rowOff>0</xdr:rowOff>
    </xdr:from>
    <xdr:to>
      <xdr:col>24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819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</xdr:row>
      <xdr:rowOff>0</xdr:rowOff>
    </xdr:from>
    <xdr:to>
      <xdr:col>24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819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</xdr:row>
      <xdr:rowOff>0</xdr:rowOff>
    </xdr:from>
    <xdr:to>
      <xdr:col>24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819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</xdr:row>
      <xdr:rowOff>0</xdr:rowOff>
    </xdr:from>
    <xdr:to>
      <xdr:col>24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819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</xdr:row>
      <xdr:rowOff>0</xdr:rowOff>
    </xdr:from>
    <xdr:to>
      <xdr:col>24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819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24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135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ika\DNS\2016_Tonery_valce_do_tiskaren_a_kopirek\003_Tonery%20ostatni\003_T_podklady%20sklad\p.&#352;kach%20Tabulka%20DN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ika\DNS\2016_Tonery_valce_do_tiskaren_a_kopirek\003_Tonery%20ostatni\003_T_podklady%20sklad\Krot&#225;kov&#225;%20Tonery_22.1.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ery"/>
      <sheetName val="SOP_T"/>
      <sheetName val="CPV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nery"/>
      <sheetName val="SOP_T"/>
      <sheetName val="CPV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8"/>
  <sheetViews>
    <sheetView tabSelected="1" zoomScale="90" zoomScaleNormal="90" zoomScaleSheetLayoutView="55" workbookViewId="0" topLeftCell="E1">
      <selection activeCell="R32" sqref="R32"/>
    </sheetView>
  </sheetViews>
  <sheetFormatPr defaultColWidth="8.8515625" defaultRowHeight="15"/>
  <cols>
    <col min="1" max="1" width="1.421875" style="92" customWidth="1"/>
    <col min="2" max="2" width="5.7109375" style="92" customWidth="1"/>
    <col min="3" max="3" width="50.421875" style="29" customWidth="1"/>
    <col min="4" max="4" width="9.7109375" style="162" customWidth="1"/>
    <col min="5" max="5" width="9.00390625" style="33" customWidth="1"/>
    <col min="6" max="6" width="40.7109375" style="29" customWidth="1"/>
    <col min="7" max="7" width="29.140625" style="163" customWidth="1"/>
    <col min="8" max="8" width="23.57421875" style="29" customWidth="1"/>
    <col min="9" max="9" width="20.8515625" style="29" customWidth="1"/>
    <col min="10" max="10" width="30.8515625" style="30" customWidth="1"/>
    <col min="11" max="11" width="21.57421875" style="30" customWidth="1"/>
    <col min="12" max="12" width="18.57421875" style="30" customWidth="1"/>
    <col min="13" max="13" width="22.140625" style="29" customWidth="1"/>
    <col min="14" max="15" width="22.140625" style="163" hidden="1" customWidth="1"/>
    <col min="16" max="16" width="19.8515625" style="163" customWidth="1"/>
    <col min="17" max="17" width="20.8515625" style="92" customWidth="1"/>
    <col min="18" max="18" width="16.8515625" style="92" customWidth="1"/>
    <col min="19" max="19" width="21.00390625" style="92" customWidth="1"/>
    <col min="20" max="20" width="19.421875" style="92" customWidth="1"/>
    <col min="21" max="21" width="20.421875" style="92" customWidth="1"/>
    <col min="22" max="22" width="51.7109375" style="171" customWidth="1"/>
    <col min="23" max="23" width="11.8515625" style="92" customWidth="1"/>
    <col min="24" max="24" width="17.421875" style="92" customWidth="1"/>
    <col min="25" max="27" width="8.8515625" style="92" customWidth="1"/>
    <col min="28" max="28" width="17.140625" style="92" customWidth="1"/>
    <col min="29" max="29" width="23.140625" style="92" customWidth="1"/>
    <col min="30" max="16384" width="8.8515625" style="92" customWidth="1"/>
  </cols>
  <sheetData>
    <row r="1" spans="2:22" s="30" customFormat="1" ht="24.6" customHeight="1">
      <c r="B1" s="209" t="s">
        <v>117</v>
      </c>
      <c r="C1" s="210"/>
      <c r="D1" s="33"/>
      <c r="E1" s="33"/>
      <c r="F1" s="29"/>
      <c r="G1" s="72"/>
      <c r="H1" s="72"/>
      <c r="I1" s="73"/>
      <c r="J1" s="73"/>
      <c r="K1" s="74"/>
      <c r="L1" s="74"/>
      <c r="M1" s="29"/>
      <c r="N1" s="29"/>
      <c r="O1" s="29"/>
      <c r="P1" s="29"/>
      <c r="V1" s="75"/>
    </row>
    <row r="2" spans="3:24" s="30" customFormat="1" ht="18.75" customHeight="1">
      <c r="C2" s="29"/>
      <c r="D2" s="27"/>
      <c r="E2" s="28"/>
      <c r="F2" s="76"/>
      <c r="G2" s="76"/>
      <c r="H2" s="76"/>
      <c r="I2" s="76"/>
      <c r="J2" s="76"/>
      <c r="K2" s="76"/>
      <c r="L2" s="76"/>
      <c r="M2" s="29"/>
      <c r="N2" s="29"/>
      <c r="O2" s="29"/>
      <c r="P2" s="29"/>
      <c r="R2" s="208" t="s">
        <v>116</v>
      </c>
      <c r="S2" s="208"/>
      <c r="T2" s="208"/>
      <c r="U2" s="77"/>
      <c r="V2" s="78"/>
      <c r="W2" s="77"/>
      <c r="X2" s="77"/>
    </row>
    <row r="3" spans="2:22" s="30" customFormat="1" ht="21.75" customHeight="1">
      <c r="B3" s="79"/>
      <c r="C3" s="80" t="s">
        <v>29</v>
      </c>
      <c r="D3" s="81"/>
      <c r="E3" s="81"/>
      <c r="F3" s="76"/>
      <c r="G3" s="76"/>
      <c r="H3" s="76"/>
      <c r="I3" s="76"/>
      <c r="J3" s="76"/>
      <c r="K3" s="76"/>
      <c r="L3" s="76"/>
      <c r="M3" s="76"/>
      <c r="N3" s="75"/>
      <c r="O3" s="75"/>
      <c r="P3" s="75"/>
      <c r="Q3" s="75"/>
      <c r="R3" s="76"/>
      <c r="S3" s="76"/>
      <c r="U3" s="76"/>
      <c r="V3" s="75"/>
    </row>
    <row r="4" spans="2:22" s="30" customFormat="1" ht="21" customHeight="1" thickBot="1">
      <c r="B4" s="82"/>
      <c r="C4" s="83" t="s">
        <v>5</v>
      </c>
      <c r="D4" s="81"/>
      <c r="E4" s="81"/>
      <c r="F4" s="76"/>
      <c r="G4" s="76"/>
      <c r="H4" s="76"/>
      <c r="I4" s="76"/>
      <c r="J4" s="76"/>
      <c r="K4" s="76"/>
      <c r="L4" s="76"/>
      <c r="M4" s="76"/>
      <c r="N4" s="29"/>
      <c r="O4" s="29"/>
      <c r="P4" s="29"/>
      <c r="Q4" s="29"/>
      <c r="R4" s="76"/>
      <c r="S4" s="76"/>
      <c r="U4" s="76"/>
      <c r="V4" s="75"/>
    </row>
    <row r="5" spans="2:22" s="30" customFormat="1" ht="42.75" customHeight="1" thickBot="1">
      <c r="B5" s="31"/>
      <c r="C5" s="32"/>
      <c r="D5" s="33"/>
      <c r="E5" s="33"/>
      <c r="F5" s="29"/>
      <c r="G5" s="34" t="s">
        <v>4</v>
      </c>
      <c r="H5" s="29"/>
      <c r="I5" s="29"/>
      <c r="J5" s="84"/>
      <c r="M5" s="29"/>
      <c r="N5" s="35"/>
      <c r="O5" s="35"/>
      <c r="P5" s="36"/>
      <c r="R5" s="34" t="s">
        <v>4</v>
      </c>
      <c r="V5" s="85"/>
    </row>
    <row r="6" spans="2:24" s="30" customFormat="1" ht="94.5" customHeight="1" thickBot="1" thickTop="1">
      <c r="B6" s="37" t="s">
        <v>1</v>
      </c>
      <c r="C6" s="38" t="s">
        <v>12</v>
      </c>
      <c r="D6" s="38" t="s">
        <v>0</v>
      </c>
      <c r="E6" s="38" t="s">
        <v>13</v>
      </c>
      <c r="F6" s="38" t="s">
        <v>14</v>
      </c>
      <c r="G6" s="39" t="s">
        <v>2</v>
      </c>
      <c r="H6" s="38" t="s">
        <v>15</v>
      </c>
      <c r="I6" s="38" t="s">
        <v>16</v>
      </c>
      <c r="J6" s="38" t="s">
        <v>31</v>
      </c>
      <c r="K6" s="38" t="s">
        <v>17</v>
      </c>
      <c r="L6" s="40" t="s">
        <v>18</v>
      </c>
      <c r="M6" s="38" t="s">
        <v>19</v>
      </c>
      <c r="N6" s="41" t="s">
        <v>30</v>
      </c>
      <c r="O6" s="41" t="s">
        <v>20</v>
      </c>
      <c r="P6" s="38" t="s">
        <v>21</v>
      </c>
      <c r="Q6" s="38" t="s">
        <v>22</v>
      </c>
      <c r="R6" s="68" t="s">
        <v>23</v>
      </c>
      <c r="S6" s="68" t="s">
        <v>24</v>
      </c>
      <c r="T6" s="68" t="s">
        <v>25</v>
      </c>
      <c r="U6" s="38" t="s">
        <v>26</v>
      </c>
      <c r="V6" s="38" t="s">
        <v>28</v>
      </c>
      <c r="W6" s="38" t="s">
        <v>27</v>
      </c>
      <c r="X6" s="42" t="s">
        <v>7</v>
      </c>
    </row>
    <row r="7" spans="1:29" ht="30" customHeight="1" thickTop="1">
      <c r="A7" s="86" t="s">
        <v>37</v>
      </c>
      <c r="B7" s="87">
        <v>1</v>
      </c>
      <c r="C7" s="88" t="s">
        <v>103</v>
      </c>
      <c r="D7" s="89">
        <v>1</v>
      </c>
      <c r="E7" s="90" t="s">
        <v>32</v>
      </c>
      <c r="F7" s="91" t="s">
        <v>82</v>
      </c>
      <c r="G7" s="19" t="s">
        <v>82</v>
      </c>
      <c r="H7" s="172" t="s">
        <v>110</v>
      </c>
      <c r="I7" s="172"/>
      <c r="J7" s="172"/>
      <c r="K7" s="172"/>
      <c r="L7" s="177" t="s">
        <v>33</v>
      </c>
      <c r="M7" s="180" t="s">
        <v>34</v>
      </c>
      <c r="N7" s="20">
        <f aca="true" t="shared" si="0" ref="N7:N34">D7*P7</f>
        <v>3834</v>
      </c>
      <c r="O7" s="20">
        <f aca="true" t="shared" si="1" ref="O7:O34">D7*Q7</f>
        <v>4260</v>
      </c>
      <c r="P7" s="21">
        <f>Q7*0.9</f>
        <v>3834</v>
      </c>
      <c r="Q7" s="21">
        <v>4260</v>
      </c>
      <c r="R7" s="22">
        <v>3865</v>
      </c>
      <c r="S7" s="23">
        <f aca="true" t="shared" si="2" ref="S7:S34">D7*R7</f>
        <v>3865</v>
      </c>
      <c r="T7" s="49" t="str">
        <f aca="true" t="shared" si="3" ref="T7:T34">IF(ISNUMBER(R7),IF(R7&gt;Q7,"NEVYHOVUJE","VYHOVUJE")," ")</f>
        <v>VYHOVUJE</v>
      </c>
      <c r="U7" s="185" t="s">
        <v>111</v>
      </c>
      <c r="V7" s="183" t="s">
        <v>35</v>
      </c>
      <c r="W7" s="192">
        <v>22450</v>
      </c>
      <c r="X7" s="199" t="s">
        <v>36</v>
      </c>
      <c r="AB7" s="93"/>
      <c r="AC7" s="93"/>
    </row>
    <row r="8" spans="2:29" ht="30" customHeight="1">
      <c r="B8" s="94">
        <v>2</v>
      </c>
      <c r="C8" s="88" t="s">
        <v>104</v>
      </c>
      <c r="D8" s="89">
        <v>2</v>
      </c>
      <c r="E8" s="90" t="s">
        <v>32</v>
      </c>
      <c r="F8" s="91" t="s">
        <v>83</v>
      </c>
      <c r="G8" s="9" t="s">
        <v>83</v>
      </c>
      <c r="H8" s="173"/>
      <c r="I8" s="173"/>
      <c r="J8" s="173"/>
      <c r="K8" s="173"/>
      <c r="L8" s="178"/>
      <c r="M8" s="181"/>
      <c r="N8" s="10">
        <f t="shared" si="0"/>
        <v>7668</v>
      </c>
      <c r="O8" s="10">
        <f t="shared" si="1"/>
        <v>8520</v>
      </c>
      <c r="P8" s="11">
        <f>Q8*0.9</f>
        <v>3834</v>
      </c>
      <c r="Q8" s="21">
        <v>4260</v>
      </c>
      <c r="R8" s="12">
        <v>3865</v>
      </c>
      <c r="S8" s="13">
        <f t="shared" si="2"/>
        <v>7730</v>
      </c>
      <c r="T8" s="50" t="str">
        <f t="shared" si="3"/>
        <v>VYHOVUJE</v>
      </c>
      <c r="U8" s="186"/>
      <c r="V8" s="184"/>
      <c r="W8" s="193"/>
      <c r="X8" s="190"/>
      <c r="AB8" s="93"/>
      <c r="AC8" s="93"/>
    </row>
    <row r="9" spans="2:29" ht="30" customHeight="1">
      <c r="B9" s="94">
        <v>3</v>
      </c>
      <c r="C9" s="88" t="s">
        <v>105</v>
      </c>
      <c r="D9" s="89">
        <v>1</v>
      </c>
      <c r="E9" s="90" t="s">
        <v>32</v>
      </c>
      <c r="F9" s="91" t="s">
        <v>84</v>
      </c>
      <c r="G9" s="9" t="s">
        <v>84</v>
      </c>
      <c r="H9" s="173"/>
      <c r="I9" s="173"/>
      <c r="J9" s="173"/>
      <c r="K9" s="173"/>
      <c r="L9" s="178"/>
      <c r="M9" s="181"/>
      <c r="N9" s="10">
        <f t="shared" si="0"/>
        <v>3834</v>
      </c>
      <c r="O9" s="10">
        <f t="shared" si="1"/>
        <v>4260</v>
      </c>
      <c r="P9" s="11">
        <f aca="true" t="shared" si="4" ref="P9:P34">Q9*0.9</f>
        <v>3834</v>
      </c>
      <c r="Q9" s="21">
        <v>4260</v>
      </c>
      <c r="R9" s="12">
        <v>3865</v>
      </c>
      <c r="S9" s="13">
        <f t="shared" si="2"/>
        <v>3865</v>
      </c>
      <c r="T9" s="50" t="str">
        <f t="shared" si="3"/>
        <v>VYHOVUJE</v>
      </c>
      <c r="U9" s="186"/>
      <c r="V9" s="184"/>
      <c r="W9" s="193"/>
      <c r="X9" s="190"/>
      <c r="AB9" s="93"/>
      <c r="AC9" s="93"/>
    </row>
    <row r="10" spans="2:29" ht="30" customHeight="1">
      <c r="B10" s="94">
        <v>4</v>
      </c>
      <c r="C10" s="88" t="s">
        <v>106</v>
      </c>
      <c r="D10" s="89">
        <v>1</v>
      </c>
      <c r="E10" s="90" t="s">
        <v>32</v>
      </c>
      <c r="F10" s="91" t="s">
        <v>85</v>
      </c>
      <c r="G10" s="9" t="s">
        <v>85</v>
      </c>
      <c r="H10" s="173"/>
      <c r="I10" s="173"/>
      <c r="J10" s="173"/>
      <c r="K10" s="173"/>
      <c r="L10" s="178"/>
      <c r="M10" s="181"/>
      <c r="N10" s="10">
        <f t="shared" si="0"/>
        <v>3834</v>
      </c>
      <c r="O10" s="10">
        <f t="shared" si="1"/>
        <v>4260</v>
      </c>
      <c r="P10" s="11">
        <f t="shared" si="4"/>
        <v>3834</v>
      </c>
      <c r="Q10" s="21">
        <v>4260</v>
      </c>
      <c r="R10" s="12">
        <v>3865</v>
      </c>
      <c r="S10" s="13">
        <f t="shared" si="2"/>
        <v>3865</v>
      </c>
      <c r="T10" s="50" t="str">
        <f t="shared" si="3"/>
        <v>VYHOVUJE</v>
      </c>
      <c r="U10" s="186"/>
      <c r="V10" s="184"/>
      <c r="W10" s="193"/>
      <c r="X10" s="190"/>
      <c r="AB10" s="93"/>
      <c r="AC10" s="93"/>
    </row>
    <row r="11" spans="2:29" ht="30" customHeight="1">
      <c r="B11" s="94">
        <v>5</v>
      </c>
      <c r="C11" s="88" t="s">
        <v>107</v>
      </c>
      <c r="D11" s="89">
        <v>1</v>
      </c>
      <c r="E11" s="90" t="s">
        <v>32</v>
      </c>
      <c r="F11" s="91" t="s">
        <v>86</v>
      </c>
      <c r="G11" s="9" t="s">
        <v>86</v>
      </c>
      <c r="H11" s="173"/>
      <c r="I11" s="173"/>
      <c r="J11" s="173"/>
      <c r="K11" s="173"/>
      <c r="L11" s="178"/>
      <c r="M11" s="181"/>
      <c r="N11" s="10">
        <f t="shared" si="0"/>
        <v>3834</v>
      </c>
      <c r="O11" s="10">
        <f t="shared" si="1"/>
        <v>4260</v>
      </c>
      <c r="P11" s="11">
        <f t="shared" si="4"/>
        <v>3834</v>
      </c>
      <c r="Q11" s="21">
        <v>4260</v>
      </c>
      <c r="R11" s="12">
        <v>3865</v>
      </c>
      <c r="S11" s="13">
        <f t="shared" si="2"/>
        <v>3865</v>
      </c>
      <c r="T11" s="50" t="str">
        <f t="shared" si="3"/>
        <v>VYHOVUJE</v>
      </c>
      <c r="U11" s="186"/>
      <c r="V11" s="184"/>
      <c r="W11" s="193"/>
      <c r="X11" s="190"/>
      <c r="AB11" s="93"/>
      <c r="AC11" s="93"/>
    </row>
    <row r="12" spans="1:29" ht="30" customHeight="1" thickBot="1">
      <c r="A12" s="96"/>
      <c r="B12" s="97">
        <v>6</v>
      </c>
      <c r="C12" s="98" t="s">
        <v>108</v>
      </c>
      <c r="D12" s="99">
        <v>1</v>
      </c>
      <c r="E12" s="100" t="s">
        <v>32</v>
      </c>
      <c r="F12" s="101" t="s">
        <v>87</v>
      </c>
      <c r="G12" s="14" t="s">
        <v>87</v>
      </c>
      <c r="H12" s="174"/>
      <c r="I12" s="174"/>
      <c r="J12" s="174"/>
      <c r="K12" s="174"/>
      <c r="L12" s="179"/>
      <c r="M12" s="182"/>
      <c r="N12" s="15">
        <f t="shared" si="0"/>
        <v>3834</v>
      </c>
      <c r="O12" s="15">
        <f t="shared" si="1"/>
        <v>4260</v>
      </c>
      <c r="P12" s="54">
        <f t="shared" si="4"/>
        <v>3834</v>
      </c>
      <c r="Q12" s="59">
        <v>4260</v>
      </c>
      <c r="R12" s="17">
        <v>4250</v>
      </c>
      <c r="S12" s="18">
        <f t="shared" si="2"/>
        <v>4250</v>
      </c>
      <c r="T12" s="57" t="str">
        <f t="shared" si="3"/>
        <v>VYHOVUJE</v>
      </c>
      <c r="U12" s="187"/>
      <c r="V12" s="188"/>
      <c r="W12" s="194"/>
      <c r="X12" s="191"/>
      <c r="AB12" s="93"/>
      <c r="AC12" s="93"/>
    </row>
    <row r="13" spans="1:29" ht="30" customHeight="1" thickTop="1">
      <c r="A13" s="86" t="s">
        <v>38</v>
      </c>
      <c r="B13" s="102">
        <v>7</v>
      </c>
      <c r="C13" s="103" t="s">
        <v>89</v>
      </c>
      <c r="D13" s="104">
        <v>4</v>
      </c>
      <c r="E13" s="105" t="s">
        <v>32</v>
      </c>
      <c r="F13" s="106" t="s">
        <v>92</v>
      </c>
      <c r="G13" s="19" t="s">
        <v>122</v>
      </c>
      <c r="H13" s="172" t="s">
        <v>110</v>
      </c>
      <c r="I13" s="173"/>
      <c r="J13" s="173"/>
      <c r="K13" s="173"/>
      <c r="L13" s="173" t="s">
        <v>40</v>
      </c>
      <c r="M13" s="173" t="s">
        <v>39</v>
      </c>
      <c r="N13" s="20">
        <f t="shared" si="0"/>
        <v>12240</v>
      </c>
      <c r="O13" s="20">
        <f t="shared" si="1"/>
        <v>13600</v>
      </c>
      <c r="P13" s="8">
        <f t="shared" si="4"/>
        <v>3060</v>
      </c>
      <c r="Q13" s="21">
        <v>3400</v>
      </c>
      <c r="R13" s="22">
        <v>2878</v>
      </c>
      <c r="S13" s="23">
        <f t="shared" si="2"/>
        <v>11512</v>
      </c>
      <c r="T13" s="48" t="str">
        <f t="shared" si="3"/>
        <v>VYHOVUJE</v>
      </c>
      <c r="U13" s="186" t="s">
        <v>41</v>
      </c>
      <c r="V13" s="184" t="s">
        <v>3</v>
      </c>
      <c r="W13" s="193">
        <v>22910</v>
      </c>
      <c r="X13" s="190" t="s">
        <v>42</v>
      </c>
      <c r="AB13" s="93"/>
      <c r="AC13" s="93"/>
    </row>
    <row r="14" spans="2:29" ht="30" customHeight="1">
      <c r="B14" s="107">
        <v>8</v>
      </c>
      <c r="C14" s="108" t="s">
        <v>88</v>
      </c>
      <c r="D14" s="109">
        <v>4</v>
      </c>
      <c r="E14" s="110" t="s">
        <v>32</v>
      </c>
      <c r="F14" s="111" t="s">
        <v>92</v>
      </c>
      <c r="G14" s="9" t="s">
        <v>123</v>
      </c>
      <c r="H14" s="173"/>
      <c r="I14" s="173"/>
      <c r="J14" s="173"/>
      <c r="K14" s="173"/>
      <c r="L14" s="173"/>
      <c r="M14" s="173"/>
      <c r="N14" s="10">
        <f t="shared" si="0"/>
        <v>12240</v>
      </c>
      <c r="O14" s="10">
        <f t="shared" si="1"/>
        <v>13600</v>
      </c>
      <c r="P14" s="11">
        <f t="shared" si="4"/>
        <v>3060</v>
      </c>
      <c r="Q14" s="11">
        <v>3400</v>
      </c>
      <c r="R14" s="22">
        <v>2878</v>
      </c>
      <c r="S14" s="13">
        <f t="shared" si="2"/>
        <v>11512</v>
      </c>
      <c r="T14" s="50" t="str">
        <f t="shared" si="3"/>
        <v>VYHOVUJE</v>
      </c>
      <c r="U14" s="186"/>
      <c r="V14" s="184"/>
      <c r="W14" s="193"/>
      <c r="X14" s="190"/>
      <c r="AB14" s="93"/>
      <c r="AC14" s="93"/>
    </row>
    <row r="15" spans="2:29" ht="30" customHeight="1">
      <c r="B15" s="107">
        <v>9</v>
      </c>
      <c r="C15" s="108" t="s">
        <v>90</v>
      </c>
      <c r="D15" s="109">
        <v>4</v>
      </c>
      <c r="E15" s="110" t="s">
        <v>32</v>
      </c>
      <c r="F15" s="111" t="s">
        <v>92</v>
      </c>
      <c r="G15" s="9" t="s">
        <v>124</v>
      </c>
      <c r="H15" s="173"/>
      <c r="I15" s="173"/>
      <c r="J15" s="173"/>
      <c r="K15" s="173"/>
      <c r="L15" s="173"/>
      <c r="M15" s="173"/>
      <c r="N15" s="10">
        <f t="shared" si="0"/>
        <v>12240</v>
      </c>
      <c r="O15" s="10">
        <f t="shared" si="1"/>
        <v>13600</v>
      </c>
      <c r="P15" s="11">
        <f t="shared" si="4"/>
        <v>3060</v>
      </c>
      <c r="Q15" s="11">
        <v>3400</v>
      </c>
      <c r="R15" s="22">
        <v>2878</v>
      </c>
      <c r="S15" s="13">
        <f t="shared" si="2"/>
        <v>11512</v>
      </c>
      <c r="T15" s="50" t="str">
        <f t="shared" si="3"/>
        <v>VYHOVUJE</v>
      </c>
      <c r="U15" s="186"/>
      <c r="V15" s="184"/>
      <c r="W15" s="193"/>
      <c r="X15" s="190"/>
      <c r="AB15" s="93"/>
      <c r="AC15" s="93"/>
    </row>
    <row r="16" spans="1:29" ht="30" customHeight="1" thickBot="1">
      <c r="A16" s="96"/>
      <c r="B16" s="112">
        <v>10</v>
      </c>
      <c r="C16" s="113" t="s">
        <v>91</v>
      </c>
      <c r="D16" s="114">
        <v>6</v>
      </c>
      <c r="E16" s="115" t="s">
        <v>32</v>
      </c>
      <c r="F16" s="116" t="s">
        <v>93</v>
      </c>
      <c r="G16" s="14" t="s">
        <v>125</v>
      </c>
      <c r="H16" s="174"/>
      <c r="I16" s="174"/>
      <c r="J16" s="174"/>
      <c r="K16" s="174"/>
      <c r="L16" s="174"/>
      <c r="M16" s="174"/>
      <c r="N16" s="15">
        <f t="shared" si="0"/>
        <v>11880</v>
      </c>
      <c r="O16" s="15">
        <f t="shared" si="1"/>
        <v>13200</v>
      </c>
      <c r="P16" s="54">
        <f t="shared" si="4"/>
        <v>1980</v>
      </c>
      <c r="Q16" s="16">
        <v>2200</v>
      </c>
      <c r="R16" s="17">
        <v>1806</v>
      </c>
      <c r="S16" s="18">
        <f t="shared" si="2"/>
        <v>10836</v>
      </c>
      <c r="T16" s="58" t="str">
        <f t="shared" si="3"/>
        <v>VYHOVUJE</v>
      </c>
      <c r="U16" s="187"/>
      <c r="V16" s="188"/>
      <c r="W16" s="194"/>
      <c r="X16" s="191"/>
      <c r="AB16" s="93"/>
      <c r="AC16" s="93"/>
    </row>
    <row r="17" spans="1:29" ht="53.45" customHeight="1" thickTop="1">
      <c r="A17" s="92" t="s">
        <v>43</v>
      </c>
      <c r="B17" s="87">
        <v>11</v>
      </c>
      <c r="C17" s="117" t="s">
        <v>44</v>
      </c>
      <c r="D17" s="118">
        <v>1</v>
      </c>
      <c r="E17" s="70" t="s">
        <v>32</v>
      </c>
      <c r="F17" s="119" t="s">
        <v>45</v>
      </c>
      <c r="G17" s="19" t="s">
        <v>126</v>
      </c>
      <c r="H17" s="172" t="s">
        <v>110</v>
      </c>
      <c r="I17" s="173" t="s">
        <v>48</v>
      </c>
      <c r="J17" s="173" t="s">
        <v>49</v>
      </c>
      <c r="K17" s="173"/>
      <c r="L17" s="173" t="s">
        <v>70</v>
      </c>
      <c r="M17" s="173" t="s">
        <v>50</v>
      </c>
      <c r="N17" s="20">
        <f t="shared" si="0"/>
        <v>2250</v>
      </c>
      <c r="O17" s="20">
        <f t="shared" si="1"/>
        <v>2500</v>
      </c>
      <c r="P17" s="8">
        <f t="shared" si="4"/>
        <v>2250</v>
      </c>
      <c r="Q17" s="21">
        <v>2500</v>
      </c>
      <c r="R17" s="22">
        <v>2210</v>
      </c>
      <c r="S17" s="23">
        <f t="shared" si="2"/>
        <v>2210</v>
      </c>
      <c r="T17" s="49" t="str">
        <f t="shared" si="3"/>
        <v>VYHOVUJE</v>
      </c>
      <c r="U17" s="186" t="s">
        <v>112</v>
      </c>
      <c r="V17" s="184" t="s">
        <v>3</v>
      </c>
      <c r="W17" s="193">
        <v>22941</v>
      </c>
      <c r="X17" s="190" t="s">
        <v>61</v>
      </c>
      <c r="AB17" s="93"/>
      <c r="AC17" s="93"/>
    </row>
    <row r="18" spans="2:29" ht="30" customHeight="1">
      <c r="B18" s="94">
        <v>12</v>
      </c>
      <c r="C18" s="120" t="s">
        <v>46</v>
      </c>
      <c r="D18" s="121">
        <v>1</v>
      </c>
      <c r="E18" s="110" t="s">
        <v>32</v>
      </c>
      <c r="F18" s="122" t="s">
        <v>47</v>
      </c>
      <c r="G18" s="9" t="s">
        <v>127</v>
      </c>
      <c r="H18" s="173"/>
      <c r="I18" s="173"/>
      <c r="J18" s="173"/>
      <c r="K18" s="173"/>
      <c r="L18" s="173"/>
      <c r="M18" s="173"/>
      <c r="N18" s="10">
        <f t="shared" si="0"/>
        <v>1800</v>
      </c>
      <c r="O18" s="10">
        <f t="shared" si="1"/>
        <v>2000</v>
      </c>
      <c r="P18" s="11">
        <f t="shared" si="4"/>
        <v>1800</v>
      </c>
      <c r="Q18" s="11">
        <v>2000</v>
      </c>
      <c r="R18" s="12">
        <v>880</v>
      </c>
      <c r="S18" s="13">
        <f t="shared" si="2"/>
        <v>880</v>
      </c>
      <c r="T18" s="50" t="str">
        <f t="shared" si="3"/>
        <v>VYHOVUJE</v>
      </c>
      <c r="U18" s="186"/>
      <c r="V18" s="184"/>
      <c r="W18" s="193"/>
      <c r="X18" s="190"/>
      <c r="AB18" s="93"/>
      <c r="AC18" s="93"/>
    </row>
    <row r="19" spans="2:29" ht="30" customHeight="1">
      <c r="B19" s="94">
        <v>13</v>
      </c>
      <c r="C19" s="123" t="s">
        <v>71</v>
      </c>
      <c r="D19" s="121">
        <v>1</v>
      </c>
      <c r="E19" s="110" t="s">
        <v>32</v>
      </c>
      <c r="F19" s="122" t="s">
        <v>118</v>
      </c>
      <c r="G19" s="9" t="s">
        <v>128</v>
      </c>
      <c r="H19" s="173"/>
      <c r="I19" s="173"/>
      <c r="J19" s="173"/>
      <c r="K19" s="173"/>
      <c r="L19" s="173"/>
      <c r="M19" s="173"/>
      <c r="N19" s="10">
        <f t="shared" si="0"/>
        <v>11700</v>
      </c>
      <c r="O19" s="10">
        <f t="shared" si="1"/>
        <v>13000</v>
      </c>
      <c r="P19" s="11">
        <f t="shared" si="4"/>
        <v>11700</v>
      </c>
      <c r="Q19" s="11">
        <v>13000</v>
      </c>
      <c r="R19" s="12">
        <v>12650</v>
      </c>
      <c r="S19" s="13">
        <f t="shared" si="2"/>
        <v>12650</v>
      </c>
      <c r="T19" s="50" t="str">
        <f t="shared" si="3"/>
        <v>VYHOVUJE</v>
      </c>
      <c r="U19" s="186"/>
      <c r="V19" s="184"/>
      <c r="W19" s="193"/>
      <c r="X19" s="190"/>
      <c r="AB19" s="93"/>
      <c r="AC19" s="93"/>
    </row>
    <row r="20" spans="2:29" ht="30" customHeight="1">
      <c r="B20" s="94">
        <v>14</v>
      </c>
      <c r="C20" s="123" t="s">
        <v>72</v>
      </c>
      <c r="D20" s="121">
        <v>1</v>
      </c>
      <c r="E20" s="110" t="s">
        <v>32</v>
      </c>
      <c r="F20" s="122" t="s">
        <v>119</v>
      </c>
      <c r="G20" s="9" t="s">
        <v>129</v>
      </c>
      <c r="H20" s="173"/>
      <c r="I20" s="173"/>
      <c r="J20" s="173"/>
      <c r="K20" s="173"/>
      <c r="L20" s="173"/>
      <c r="M20" s="173"/>
      <c r="N20" s="10">
        <f t="shared" si="0"/>
        <v>11700</v>
      </c>
      <c r="O20" s="10">
        <f t="shared" si="1"/>
        <v>13000</v>
      </c>
      <c r="P20" s="11">
        <f t="shared" si="4"/>
        <v>11700</v>
      </c>
      <c r="Q20" s="11">
        <v>13000</v>
      </c>
      <c r="R20" s="12">
        <v>12650</v>
      </c>
      <c r="S20" s="13">
        <f t="shared" si="2"/>
        <v>12650</v>
      </c>
      <c r="T20" s="50" t="str">
        <f t="shared" si="3"/>
        <v>VYHOVUJE</v>
      </c>
      <c r="U20" s="186"/>
      <c r="V20" s="184"/>
      <c r="W20" s="193"/>
      <c r="X20" s="190"/>
      <c r="AB20" s="93"/>
      <c r="AC20" s="93"/>
    </row>
    <row r="21" spans="2:29" ht="30" customHeight="1">
      <c r="B21" s="94">
        <v>15</v>
      </c>
      <c r="C21" s="123" t="s">
        <v>73</v>
      </c>
      <c r="D21" s="121">
        <v>1</v>
      </c>
      <c r="E21" s="110" t="s">
        <v>32</v>
      </c>
      <c r="F21" s="122" t="s">
        <v>120</v>
      </c>
      <c r="G21" s="9" t="s">
        <v>130</v>
      </c>
      <c r="H21" s="173"/>
      <c r="I21" s="173"/>
      <c r="J21" s="173"/>
      <c r="K21" s="173"/>
      <c r="L21" s="173"/>
      <c r="M21" s="173"/>
      <c r="N21" s="10">
        <f t="shared" si="0"/>
        <v>11700</v>
      </c>
      <c r="O21" s="10">
        <f t="shared" si="1"/>
        <v>13000</v>
      </c>
      <c r="P21" s="11">
        <f t="shared" si="4"/>
        <v>11700</v>
      </c>
      <c r="Q21" s="11">
        <v>13000</v>
      </c>
      <c r="R21" s="12">
        <v>12650</v>
      </c>
      <c r="S21" s="13">
        <f t="shared" si="2"/>
        <v>12650</v>
      </c>
      <c r="T21" s="50" t="str">
        <f t="shared" si="3"/>
        <v>VYHOVUJE</v>
      </c>
      <c r="U21" s="186"/>
      <c r="V21" s="184"/>
      <c r="W21" s="193"/>
      <c r="X21" s="190"/>
      <c r="AB21" s="93"/>
      <c r="AC21" s="93"/>
    </row>
    <row r="22" spans="2:29" ht="30" customHeight="1">
      <c r="B22" s="94">
        <v>16</v>
      </c>
      <c r="C22" s="123" t="s">
        <v>74</v>
      </c>
      <c r="D22" s="121">
        <v>2</v>
      </c>
      <c r="E22" s="110" t="s">
        <v>32</v>
      </c>
      <c r="F22" s="122" t="s">
        <v>121</v>
      </c>
      <c r="G22" s="9" t="s">
        <v>131</v>
      </c>
      <c r="H22" s="173"/>
      <c r="I22" s="173"/>
      <c r="J22" s="173"/>
      <c r="K22" s="173"/>
      <c r="L22" s="173"/>
      <c r="M22" s="173"/>
      <c r="N22" s="10">
        <f t="shared" si="0"/>
        <v>4680</v>
      </c>
      <c r="O22" s="10">
        <f t="shared" si="1"/>
        <v>5200</v>
      </c>
      <c r="P22" s="11">
        <f t="shared" si="4"/>
        <v>2340</v>
      </c>
      <c r="Q22" s="11">
        <v>2600</v>
      </c>
      <c r="R22" s="12">
        <v>2540</v>
      </c>
      <c r="S22" s="13">
        <f t="shared" si="2"/>
        <v>5080</v>
      </c>
      <c r="T22" s="50" t="str">
        <f t="shared" si="3"/>
        <v>VYHOVUJE</v>
      </c>
      <c r="U22" s="186"/>
      <c r="V22" s="184"/>
      <c r="W22" s="193"/>
      <c r="X22" s="190"/>
      <c r="AB22" s="93"/>
      <c r="AC22" s="93"/>
    </row>
    <row r="23" spans="2:29" ht="50.25" customHeight="1">
      <c r="B23" s="94">
        <v>17</v>
      </c>
      <c r="C23" s="123" t="s">
        <v>51</v>
      </c>
      <c r="D23" s="121">
        <v>1</v>
      </c>
      <c r="E23" s="110" t="s">
        <v>32</v>
      </c>
      <c r="F23" s="122" t="s">
        <v>94</v>
      </c>
      <c r="G23" s="9" t="s">
        <v>132</v>
      </c>
      <c r="H23" s="173"/>
      <c r="I23" s="173"/>
      <c r="J23" s="173"/>
      <c r="K23" s="173"/>
      <c r="L23" s="173"/>
      <c r="M23" s="173"/>
      <c r="N23" s="10">
        <f t="shared" si="0"/>
        <v>1620</v>
      </c>
      <c r="O23" s="10">
        <f t="shared" si="1"/>
        <v>1800</v>
      </c>
      <c r="P23" s="11">
        <f t="shared" si="4"/>
        <v>1620</v>
      </c>
      <c r="Q23" s="11">
        <v>1800</v>
      </c>
      <c r="R23" s="12">
        <v>1690</v>
      </c>
      <c r="S23" s="13">
        <f t="shared" si="2"/>
        <v>1690</v>
      </c>
      <c r="T23" s="50" t="str">
        <f t="shared" si="3"/>
        <v>VYHOVUJE</v>
      </c>
      <c r="U23" s="186"/>
      <c r="V23" s="184"/>
      <c r="W23" s="193"/>
      <c r="X23" s="190"/>
      <c r="AB23" s="93"/>
      <c r="AC23" s="93"/>
    </row>
    <row r="24" spans="2:29" ht="48" customHeight="1">
      <c r="B24" s="94">
        <v>18</v>
      </c>
      <c r="C24" s="123" t="s">
        <v>52</v>
      </c>
      <c r="D24" s="121">
        <v>1</v>
      </c>
      <c r="E24" s="110" t="s">
        <v>32</v>
      </c>
      <c r="F24" s="122" t="s">
        <v>95</v>
      </c>
      <c r="G24" s="9" t="s">
        <v>133</v>
      </c>
      <c r="H24" s="173"/>
      <c r="I24" s="173"/>
      <c r="J24" s="173"/>
      <c r="K24" s="173"/>
      <c r="L24" s="173"/>
      <c r="M24" s="173"/>
      <c r="N24" s="10">
        <f t="shared" si="0"/>
        <v>1800</v>
      </c>
      <c r="O24" s="10">
        <f t="shared" si="1"/>
        <v>2000</v>
      </c>
      <c r="P24" s="11">
        <f t="shared" si="4"/>
        <v>1800</v>
      </c>
      <c r="Q24" s="11">
        <v>2000</v>
      </c>
      <c r="R24" s="12">
        <v>1545</v>
      </c>
      <c r="S24" s="13">
        <f t="shared" si="2"/>
        <v>1545</v>
      </c>
      <c r="T24" s="50" t="str">
        <f t="shared" si="3"/>
        <v>VYHOVUJE</v>
      </c>
      <c r="U24" s="186"/>
      <c r="V24" s="184"/>
      <c r="W24" s="193"/>
      <c r="X24" s="190"/>
      <c r="AB24" s="93"/>
      <c r="AC24" s="93"/>
    </row>
    <row r="25" spans="2:29" ht="64.5" customHeight="1">
      <c r="B25" s="94">
        <v>19</v>
      </c>
      <c r="C25" s="123" t="s">
        <v>53</v>
      </c>
      <c r="D25" s="121">
        <v>1</v>
      </c>
      <c r="E25" s="110" t="s">
        <v>54</v>
      </c>
      <c r="F25" s="122" t="s">
        <v>96</v>
      </c>
      <c r="G25" s="9" t="s">
        <v>134</v>
      </c>
      <c r="H25" s="173"/>
      <c r="I25" s="173"/>
      <c r="J25" s="173"/>
      <c r="K25" s="173"/>
      <c r="L25" s="173"/>
      <c r="M25" s="173"/>
      <c r="N25" s="10">
        <f t="shared" si="0"/>
        <v>6750</v>
      </c>
      <c r="O25" s="10">
        <f t="shared" si="1"/>
        <v>7500</v>
      </c>
      <c r="P25" s="11">
        <f t="shared" si="4"/>
        <v>6750</v>
      </c>
      <c r="Q25" s="11">
        <v>7500</v>
      </c>
      <c r="R25" s="12">
        <v>5525</v>
      </c>
      <c r="S25" s="13">
        <f t="shared" si="2"/>
        <v>5525</v>
      </c>
      <c r="T25" s="50" t="str">
        <f t="shared" si="3"/>
        <v>VYHOVUJE</v>
      </c>
      <c r="U25" s="186"/>
      <c r="V25" s="184"/>
      <c r="W25" s="193"/>
      <c r="X25" s="190"/>
      <c r="AB25" s="93"/>
      <c r="AC25" s="93"/>
    </row>
    <row r="26" spans="2:29" ht="30" customHeight="1">
      <c r="B26" s="94">
        <v>20</v>
      </c>
      <c r="C26" s="123" t="s">
        <v>55</v>
      </c>
      <c r="D26" s="121">
        <v>2</v>
      </c>
      <c r="E26" s="110" t="s">
        <v>32</v>
      </c>
      <c r="F26" s="124" t="s">
        <v>97</v>
      </c>
      <c r="G26" s="9" t="s">
        <v>135</v>
      </c>
      <c r="H26" s="173"/>
      <c r="I26" s="173"/>
      <c r="J26" s="173"/>
      <c r="K26" s="173"/>
      <c r="L26" s="173"/>
      <c r="M26" s="173"/>
      <c r="N26" s="10">
        <f t="shared" si="0"/>
        <v>3060</v>
      </c>
      <c r="O26" s="10">
        <f t="shared" si="1"/>
        <v>3400</v>
      </c>
      <c r="P26" s="11">
        <f t="shared" si="4"/>
        <v>1530</v>
      </c>
      <c r="Q26" s="11">
        <v>1700</v>
      </c>
      <c r="R26" s="12">
        <v>1240</v>
      </c>
      <c r="S26" s="13">
        <f t="shared" si="2"/>
        <v>2480</v>
      </c>
      <c r="T26" s="50" t="str">
        <f t="shared" si="3"/>
        <v>VYHOVUJE</v>
      </c>
      <c r="U26" s="186"/>
      <c r="V26" s="184"/>
      <c r="W26" s="193"/>
      <c r="X26" s="190"/>
      <c r="AB26" s="93"/>
      <c r="AC26" s="93"/>
    </row>
    <row r="27" spans="1:29" ht="30" customHeight="1" thickBot="1">
      <c r="A27" s="96"/>
      <c r="B27" s="125">
        <v>21</v>
      </c>
      <c r="C27" s="126" t="s">
        <v>56</v>
      </c>
      <c r="D27" s="127">
        <v>2</v>
      </c>
      <c r="E27" s="128" t="s">
        <v>32</v>
      </c>
      <c r="F27" s="129" t="s">
        <v>97</v>
      </c>
      <c r="G27" s="51" t="s">
        <v>135</v>
      </c>
      <c r="H27" s="175"/>
      <c r="I27" s="174"/>
      <c r="J27" s="174"/>
      <c r="K27" s="175"/>
      <c r="L27" s="174"/>
      <c r="M27" s="174"/>
      <c r="N27" s="24">
        <f t="shared" si="0"/>
        <v>3060</v>
      </c>
      <c r="O27" s="24">
        <f t="shared" si="1"/>
        <v>3400</v>
      </c>
      <c r="P27" s="54">
        <f t="shared" si="4"/>
        <v>1530</v>
      </c>
      <c r="Q27" s="25">
        <v>1700</v>
      </c>
      <c r="R27" s="52">
        <v>1240</v>
      </c>
      <c r="S27" s="26">
        <f t="shared" si="2"/>
        <v>2480</v>
      </c>
      <c r="T27" s="57" t="str">
        <f t="shared" si="3"/>
        <v>VYHOVUJE</v>
      </c>
      <c r="U27" s="187"/>
      <c r="V27" s="188"/>
      <c r="W27" s="194"/>
      <c r="X27" s="200"/>
      <c r="AB27" s="93"/>
      <c r="AC27" s="93"/>
    </row>
    <row r="28" spans="1:29" ht="106.5" customHeight="1" thickTop="1">
      <c r="A28" s="86" t="s">
        <v>57</v>
      </c>
      <c r="B28" s="87">
        <v>22</v>
      </c>
      <c r="C28" s="130" t="s">
        <v>58</v>
      </c>
      <c r="D28" s="131">
        <v>2</v>
      </c>
      <c r="E28" s="132" t="s">
        <v>32</v>
      </c>
      <c r="F28" s="133" t="s">
        <v>109</v>
      </c>
      <c r="G28" s="19" t="s">
        <v>125</v>
      </c>
      <c r="H28" s="176" t="s">
        <v>110</v>
      </c>
      <c r="I28" s="172" t="s">
        <v>48</v>
      </c>
      <c r="J28" s="172" t="s">
        <v>64</v>
      </c>
      <c r="K28" s="176"/>
      <c r="L28" s="172" t="s">
        <v>66</v>
      </c>
      <c r="M28" s="172" t="s">
        <v>65</v>
      </c>
      <c r="N28" s="20">
        <f t="shared" si="0"/>
        <v>3960</v>
      </c>
      <c r="O28" s="20">
        <f t="shared" si="1"/>
        <v>4400</v>
      </c>
      <c r="P28" s="8">
        <f t="shared" si="4"/>
        <v>1980</v>
      </c>
      <c r="Q28" s="8">
        <v>2200</v>
      </c>
      <c r="R28" s="22">
        <v>1810</v>
      </c>
      <c r="S28" s="23">
        <f t="shared" si="2"/>
        <v>3620</v>
      </c>
      <c r="T28" s="48" t="str">
        <f t="shared" si="3"/>
        <v>VYHOVUJE</v>
      </c>
      <c r="U28" s="185" t="s">
        <v>62</v>
      </c>
      <c r="V28" s="183" t="s">
        <v>3</v>
      </c>
      <c r="W28" s="192">
        <v>22798</v>
      </c>
      <c r="X28" s="189" t="s">
        <v>63</v>
      </c>
      <c r="AB28" s="93"/>
      <c r="AC28" s="93"/>
    </row>
    <row r="29" spans="2:29" ht="30" customHeight="1">
      <c r="B29" s="94">
        <v>23</v>
      </c>
      <c r="C29" s="134" t="s">
        <v>59</v>
      </c>
      <c r="D29" s="121">
        <v>1</v>
      </c>
      <c r="E29" s="110" t="s">
        <v>32</v>
      </c>
      <c r="F29" s="111" t="s">
        <v>98</v>
      </c>
      <c r="G29" s="9" t="s">
        <v>124</v>
      </c>
      <c r="H29" s="173"/>
      <c r="I29" s="173"/>
      <c r="J29" s="173"/>
      <c r="K29" s="173"/>
      <c r="L29" s="173"/>
      <c r="M29" s="173"/>
      <c r="N29" s="10">
        <f t="shared" si="0"/>
        <v>3150</v>
      </c>
      <c r="O29" s="10">
        <f t="shared" si="1"/>
        <v>3500</v>
      </c>
      <c r="P29" s="11">
        <f t="shared" si="4"/>
        <v>3150</v>
      </c>
      <c r="Q29" s="54">
        <v>3500</v>
      </c>
      <c r="R29" s="12">
        <v>2880</v>
      </c>
      <c r="S29" s="13">
        <f t="shared" si="2"/>
        <v>2880</v>
      </c>
      <c r="T29" s="50" t="str">
        <f t="shared" si="3"/>
        <v>VYHOVUJE</v>
      </c>
      <c r="U29" s="186"/>
      <c r="V29" s="184"/>
      <c r="W29" s="193"/>
      <c r="X29" s="190"/>
      <c r="AB29" s="93"/>
      <c r="AC29" s="93"/>
    </row>
    <row r="30" spans="1:29" ht="30" customHeight="1" thickBot="1">
      <c r="A30" s="96"/>
      <c r="B30" s="135">
        <v>24</v>
      </c>
      <c r="C30" s="136" t="s">
        <v>60</v>
      </c>
      <c r="D30" s="137">
        <v>1</v>
      </c>
      <c r="E30" s="71" t="s">
        <v>32</v>
      </c>
      <c r="F30" s="138" t="s">
        <v>99</v>
      </c>
      <c r="G30" s="14" t="s">
        <v>136</v>
      </c>
      <c r="H30" s="174"/>
      <c r="I30" s="174"/>
      <c r="J30" s="174"/>
      <c r="K30" s="174"/>
      <c r="L30" s="174"/>
      <c r="M30" s="174"/>
      <c r="N30" s="15">
        <f t="shared" si="0"/>
        <v>2520</v>
      </c>
      <c r="O30" s="15">
        <f t="shared" si="1"/>
        <v>2800</v>
      </c>
      <c r="P30" s="54">
        <f t="shared" si="4"/>
        <v>2520</v>
      </c>
      <c r="Q30" s="16">
        <v>2800</v>
      </c>
      <c r="R30" s="17">
        <v>2500</v>
      </c>
      <c r="S30" s="18">
        <f t="shared" si="2"/>
        <v>2500</v>
      </c>
      <c r="T30" s="57" t="str">
        <f t="shared" si="3"/>
        <v>VYHOVUJE</v>
      </c>
      <c r="U30" s="187"/>
      <c r="V30" s="188"/>
      <c r="W30" s="194"/>
      <c r="X30" s="191"/>
      <c r="AB30" s="93"/>
      <c r="AC30" s="93"/>
    </row>
    <row r="31" spans="1:29" ht="167.25" customHeight="1" thickTop="1">
      <c r="A31" s="92" t="s">
        <v>67</v>
      </c>
      <c r="B31" s="139">
        <v>25</v>
      </c>
      <c r="C31" s="103" t="s">
        <v>115</v>
      </c>
      <c r="D31" s="104">
        <v>1</v>
      </c>
      <c r="E31" s="140" t="s">
        <v>54</v>
      </c>
      <c r="F31" s="141" t="s">
        <v>114</v>
      </c>
      <c r="G31" s="19" t="s">
        <v>137</v>
      </c>
      <c r="H31" s="172" t="s">
        <v>110</v>
      </c>
      <c r="I31" s="173" t="s">
        <v>48</v>
      </c>
      <c r="J31" s="173" t="s">
        <v>81</v>
      </c>
      <c r="K31" s="173"/>
      <c r="L31" s="173" t="s">
        <v>69</v>
      </c>
      <c r="M31" s="173" t="s">
        <v>68</v>
      </c>
      <c r="N31" s="20">
        <f t="shared" si="0"/>
        <v>8010</v>
      </c>
      <c r="O31" s="20">
        <f t="shared" si="1"/>
        <v>8900</v>
      </c>
      <c r="P31" s="8">
        <f t="shared" si="4"/>
        <v>8010</v>
      </c>
      <c r="Q31" s="21">
        <v>8900</v>
      </c>
      <c r="R31" s="22">
        <v>2740</v>
      </c>
      <c r="S31" s="23">
        <f t="shared" si="2"/>
        <v>2740</v>
      </c>
      <c r="T31" s="48" t="str">
        <f t="shared" si="3"/>
        <v>VYHOVUJE</v>
      </c>
      <c r="U31" s="186" t="s">
        <v>100</v>
      </c>
      <c r="V31" s="184" t="s">
        <v>3</v>
      </c>
      <c r="W31" s="193">
        <v>20633</v>
      </c>
      <c r="X31" s="190" t="s">
        <v>75</v>
      </c>
      <c r="AB31" s="93"/>
      <c r="AC31" s="93"/>
    </row>
    <row r="32" spans="1:29" ht="160.5" customHeight="1" thickBot="1">
      <c r="A32" s="96"/>
      <c r="B32" s="97">
        <v>26</v>
      </c>
      <c r="C32" s="113" t="s">
        <v>115</v>
      </c>
      <c r="D32" s="114">
        <v>1</v>
      </c>
      <c r="E32" s="142" t="s">
        <v>54</v>
      </c>
      <c r="F32" s="143" t="s">
        <v>113</v>
      </c>
      <c r="G32" s="19" t="s">
        <v>137</v>
      </c>
      <c r="H32" s="174"/>
      <c r="I32" s="174"/>
      <c r="J32" s="174"/>
      <c r="K32" s="174"/>
      <c r="L32" s="174"/>
      <c r="M32" s="174"/>
      <c r="N32" s="60">
        <f t="shared" si="0"/>
        <v>8010</v>
      </c>
      <c r="O32" s="15">
        <f t="shared" si="1"/>
        <v>8900</v>
      </c>
      <c r="P32" s="16">
        <f t="shared" si="4"/>
        <v>8010</v>
      </c>
      <c r="Q32" s="16">
        <v>8900</v>
      </c>
      <c r="R32" s="55">
        <v>2740</v>
      </c>
      <c r="S32" s="56">
        <f t="shared" si="2"/>
        <v>2740</v>
      </c>
      <c r="T32" s="57" t="str">
        <f t="shared" si="3"/>
        <v>VYHOVUJE</v>
      </c>
      <c r="U32" s="186"/>
      <c r="V32" s="184"/>
      <c r="W32" s="193"/>
      <c r="X32" s="190"/>
      <c r="AB32" s="93"/>
      <c r="AC32" s="93"/>
    </row>
    <row r="33" spans="1:29" ht="53.25" customHeight="1" thickBot="1" thickTop="1">
      <c r="A33" s="92" t="s">
        <v>76</v>
      </c>
      <c r="B33" s="87">
        <v>27</v>
      </c>
      <c r="C33" s="144" t="s">
        <v>101</v>
      </c>
      <c r="D33" s="145">
        <v>1</v>
      </c>
      <c r="E33" s="105" t="s">
        <v>32</v>
      </c>
      <c r="F33" s="146" t="s">
        <v>80</v>
      </c>
      <c r="G33" s="19" t="s">
        <v>138</v>
      </c>
      <c r="H33" s="105" t="s">
        <v>110</v>
      </c>
      <c r="I33" s="173"/>
      <c r="J33" s="173"/>
      <c r="K33" s="173"/>
      <c r="L33" s="173" t="s">
        <v>77</v>
      </c>
      <c r="M33" s="173" t="s">
        <v>78</v>
      </c>
      <c r="N33" s="61">
        <f t="shared" si="0"/>
        <v>585</v>
      </c>
      <c r="O33" s="15">
        <f t="shared" si="1"/>
        <v>650</v>
      </c>
      <c r="P33" s="53">
        <f t="shared" si="4"/>
        <v>585</v>
      </c>
      <c r="Q33" s="62">
        <v>650</v>
      </c>
      <c r="R33" s="64">
        <v>520</v>
      </c>
      <c r="S33" s="66">
        <f t="shared" si="2"/>
        <v>520</v>
      </c>
      <c r="T33" s="67" t="str">
        <f t="shared" si="3"/>
        <v>VYHOVUJE</v>
      </c>
      <c r="U33" s="185" t="s">
        <v>102</v>
      </c>
      <c r="V33" s="183" t="s">
        <v>3</v>
      </c>
      <c r="W33" s="197">
        <v>25928</v>
      </c>
      <c r="X33" s="195" t="s">
        <v>79</v>
      </c>
      <c r="AB33" s="93"/>
      <c r="AC33" s="93"/>
    </row>
    <row r="34" spans="2:29" ht="0.75" customHeight="1" thickBot="1" thickTop="1">
      <c r="B34" s="94">
        <v>28</v>
      </c>
      <c r="C34" s="147"/>
      <c r="D34" s="148"/>
      <c r="E34" s="110"/>
      <c r="F34" s="111"/>
      <c r="G34" s="95"/>
      <c r="H34" s="110"/>
      <c r="I34" s="173"/>
      <c r="J34" s="173"/>
      <c r="K34" s="173"/>
      <c r="L34" s="173"/>
      <c r="M34" s="173"/>
      <c r="N34" s="10">
        <f t="shared" si="0"/>
        <v>0</v>
      </c>
      <c r="O34" s="10">
        <f t="shared" si="1"/>
        <v>0</v>
      </c>
      <c r="P34" s="11">
        <f t="shared" si="4"/>
        <v>0</v>
      </c>
      <c r="Q34" s="63"/>
      <c r="R34" s="149"/>
      <c r="S34" s="65">
        <f t="shared" si="2"/>
        <v>0</v>
      </c>
      <c r="T34" s="48" t="str">
        <f t="shared" si="3"/>
        <v xml:space="preserve"> </v>
      </c>
      <c r="U34" s="186"/>
      <c r="V34" s="184"/>
      <c r="W34" s="198"/>
      <c r="X34" s="196"/>
      <c r="AB34" s="93"/>
      <c r="AC34" s="93"/>
    </row>
    <row r="35" spans="1:29" ht="33.75" customHeight="1" thickBot="1" thickTop="1">
      <c r="A35" s="150"/>
      <c r="B35" s="151"/>
      <c r="C35" s="152"/>
      <c r="D35" s="151"/>
      <c r="E35" s="152"/>
      <c r="F35" s="152"/>
      <c r="G35" s="151"/>
      <c r="H35" s="152"/>
      <c r="I35" s="152"/>
      <c r="J35" s="152"/>
      <c r="K35" s="152"/>
      <c r="L35" s="152"/>
      <c r="M35" s="152"/>
      <c r="N35" s="151"/>
      <c r="O35" s="151"/>
      <c r="P35" s="151"/>
      <c r="Q35" s="150"/>
      <c r="R35" s="150"/>
      <c r="S35" s="150"/>
      <c r="T35" s="150"/>
      <c r="U35" s="151"/>
      <c r="V35" s="153"/>
      <c r="W35" s="153"/>
      <c r="X35" s="153"/>
      <c r="Y35" s="150"/>
      <c r="AB35" s="93"/>
      <c r="AC35" s="93"/>
    </row>
    <row r="36" spans="1:22" ht="60.75" customHeight="1" thickBot="1" thickTop="1">
      <c r="A36" s="154"/>
      <c r="B36" s="211" t="s">
        <v>8</v>
      </c>
      <c r="C36" s="211"/>
      <c r="D36" s="211"/>
      <c r="E36" s="211"/>
      <c r="F36" s="211"/>
      <c r="G36" s="211"/>
      <c r="H36" s="43"/>
      <c r="I36" s="43"/>
      <c r="J36" s="43"/>
      <c r="K36" s="155"/>
      <c r="L36" s="155"/>
      <c r="M36" s="155"/>
      <c r="N36" s="156"/>
      <c r="O36" s="1"/>
      <c r="P36" s="47" t="s">
        <v>9</v>
      </c>
      <c r="Q36" s="38" t="s">
        <v>10</v>
      </c>
      <c r="R36" s="201" t="s">
        <v>11</v>
      </c>
      <c r="S36" s="202"/>
      <c r="T36" s="203"/>
      <c r="U36" s="157"/>
      <c r="V36" s="158"/>
    </row>
    <row r="37" spans="1:23" ht="33" customHeight="1" thickBot="1" thickTop="1">
      <c r="A37" s="154"/>
      <c r="B37" s="204" t="s">
        <v>6</v>
      </c>
      <c r="C37" s="204"/>
      <c r="D37" s="204"/>
      <c r="E37" s="204"/>
      <c r="F37" s="204"/>
      <c r="G37" s="204"/>
      <c r="H37" s="159"/>
      <c r="K37" s="44"/>
      <c r="L37" s="44"/>
      <c r="M37" s="44"/>
      <c r="N37" s="2"/>
      <c r="O37" s="3"/>
      <c r="P37" s="4">
        <f>SUM(N7:N34)</f>
        <v>161793</v>
      </c>
      <c r="Q37" s="69">
        <f>SUM(O7:O34)</f>
        <v>179770</v>
      </c>
      <c r="R37" s="205">
        <f>SUM(S7:S34)</f>
        <v>147652</v>
      </c>
      <c r="S37" s="206"/>
      <c r="T37" s="207"/>
      <c r="U37" s="160"/>
      <c r="V37" s="161"/>
      <c r="W37" s="160"/>
    </row>
    <row r="38" spans="1:25" ht="39.75" customHeight="1" thickTop="1">
      <c r="A38" s="154"/>
      <c r="I38" s="45"/>
      <c r="J38" s="45"/>
      <c r="K38" s="46"/>
      <c r="L38" s="46"/>
      <c r="M38" s="46"/>
      <c r="N38" s="5"/>
      <c r="O38" s="164"/>
      <c r="P38" s="164"/>
      <c r="Q38" s="164"/>
      <c r="R38" s="160"/>
      <c r="S38" s="160"/>
      <c r="T38" s="160"/>
      <c r="U38" s="6"/>
      <c r="V38" s="161"/>
      <c r="W38" s="160"/>
      <c r="X38" s="160"/>
      <c r="Y38" s="160"/>
    </row>
    <row r="39" spans="1:25" ht="19.9" customHeight="1">
      <c r="A39" s="154"/>
      <c r="K39" s="46"/>
      <c r="L39" s="46"/>
      <c r="M39" s="46"/>
      <c r="N39" s="5"/>
      <c r="O39" s="164"/>
      <c r="P39" s="164"/>
      <c r="Q39" s="7"/>
      <c r="R39" s="7"/>
      <c r="S39" s="7"/>
      <c r="T39" s="160"/>
      <c r="U39" s="6"/>
      <c r="V39" s="161"/>
      <c r="W39" s="160"/>
      <c r="X39" s="160"/>
      <c r="Y39" s="160"/>
    </row>
    <row r="40" spans="1:25" ht="71.25" customHeight="1">
      <c r="A40" s="154"/>
      <c r="K40" s="46"/>
      <c r="L40" s="46"/>
      <c r="M40" s="46"/>
      <c r="N40" s="5"/>
      <c r="O40" s="164"/>
      <c r="P40" s="164"/>
      <c r="Q40" s="7"/>
      <c r="R40" s="7"/>
      <c r="S40" s="7"/>
      <c r="T40" s="160"/>
      <c r="U40" s="164"/>
      <c r="V40" s="161"/>
      <c r="W40" s="160"/>
      <c r="X40" s="160"/>
      <c r="Y40" s="160"/>
    </row>
    <row r="41" spans="1:25" ht="36" customHeight="1">
      <c r="A41" s="154"/>
      <c r="K41" s="43"/>
      <c r="L41" s="165"/>
      <c r="M41" s="165"/>
      <c r="N41" s="166"/>
      <c r="O41" s="166"/>
      <c r="P41" s="166"/>
      <c r="Q41" s="164"/>
      <c r="R41" s="160"/>
      <c r="S41" s="160"/>
      <c r="T41" s="160"/>
      <c r="U41" s="160"/>
      <c r="V41" s="161"/>
      <c r="W41" s="160"/>
      <c r="X41" s="160"/>
      <c r="Y41" s="160"/>
    </row>
    <row r="42" spans="1:25" ht="14.25" customHeight="1">
      <c r="A42" s="154"/>
      <c r="B42" s="160"/>
      <c r="C42" s="167"/>
      <c r="D42" s="168"/>
      <c r="E42" s="169"/>
      <c r="F42" s="167"/>
      <c r="G42" s="164"/>
      <c r="H42" s="167"/>
      <c r="I42" s="167"/>
      <c r="J42" s="170"/>
      <c r="K42" s="170"/>
      <c r="L42" s="170"/>
      <c r="M42" s="170"/>
      <c r="N42" s="164"/>
      <c r="O42" s="164"/>
      <c r="P42" s="164"/>
      <c r="Q42" s="164"/>
      <c r="R42" s="160"/>
      <c r="S42" s="160"/>
      <c r="T42" s="160"/>
      <c r="U42" s="160"/>
      <c r="V42" s="161"/>
      <c r="W42" s="160"/>
      <c r="X42" s="160"/>
      <c r="Y42" s="160"/>
    </row>
    <row r="43" spans="1:25" ht="14.25" customHeight="1">
      <c r="A43" s="154"/>
      <c r="B43" s="160"/>
      <c r="C43" s="167"/>
      <c r="D43" s="168"/>
      <c r="E43" s="169"/>
      <c r="F43" s="167"/>
      <c r="G43" s="164"/>
      <c r="H43" s="167"/>
      <c r="I43" s="167"/>
      <c r="J43" s="170"/>
      <c r="K43" s="170"/>
      <c r="L43" s="170"/>
      <c r="M43" s="170"/>
      <c r="N43" s="164"/>
      <c r="O43" s="164"/>
      <c r="P43" s="164"/>
      <c r="Q43" s="164"/>
      <c r="R43" s="160"/>
      <c r="S43" s="160"/>
      <c r="T43" s="160"/>
      <c r="U43" s="160"/>
      <c r="V43" s="161"/>
      <c r="W43" s="160"/>
      <c r="X43" s="160"/>
      <c r="Y43" s="160"/>
    </row>
    <row r="44" spans="1:25" ht="14.25" customHeight="1">
      <c r="A44" s="154"/>
      <c r="B44" s="160"/>
      <c r="C44" s="167"/>
      <c r="D44" s="168"/>
      <c r="E44" s="169"/>
      <c r="F44" s="167"/>
      <c r="G44" s="164"/>
      <c r="H44" s="167"/>
      <c r="I44" s="167"/>
      <c r="J44" s="170"/>
      <c r="K44" s="170"/>
      <c r="L44" s="170"/>
      <c r="M44" s="170"/>
      <c r="N44" s="164"/>
      <c r="O44" s="164"/>
      <c r="P44" s="164"/>
      <c r="Q44" s="164"/>
      <c r="R44" s="160"/>
      <c r="S44" s="160"/>
      <c r="T44" s="160"/>
      <c r="U44" s="160"/>
      <c r="V44" s="161"/>
      <c r="W44" s="160"/>
      <c r="X44" s="160"/>
      <c r="Y44" s="160"/>
    </row>
    <row r="45" spans="1:25" ht="14.25" customHeight="1">
      <c r="A45" s="154"/>
      <c r="B45" s="160"/>
      <c r="C45" s="167"/>
      <c r="D45" s="168"/>
      <c r="E45" s="169"/>
      <c r="F45" s="167"/>
      <c r="G45" s="164"/>
      <c r="H45" s="167"/>
      <c r="I45" s="167"/>
      <c r="J45" s="170"/>
      <c r="K45" s="170"/>
      <c r="L45" s="170"/>
      <c r="M45" s="170"/>
      <c r="N45" s="164"/>
      <c r="O45" s="164"/>
      <c r="P45" s="164"/>
      <c r="Q45" s="164"/>
      <c r="R45" s="160"/>
      <c r="S45" s="160"/>
      <c r="T45" s="160"/>
      <c r="U45" s="160"/>
      <c r="V45" s="161"/>
      <c r="W45" s="160"/>
      <c r="X45" s="160"/>
      <c r="Y45" s="160"/>
    </row>
    <row r="46" spans="3:16" ht="15">
      <c r="C46" s="30"/>
      <c r="D46" s="92"/>
      <c r="E46" s="30"/>
      <c r="F46" s="30"/>
      <c r="G46" s="92"/>
      <c r="H46" s="30"/>
      <c r="I46" s="30"/>
      <c r="M46" s="30"/>
      <c r="N46" s="92"/>
      <c r="O46" s="92"/>
      <c r="P46" s="92"/>
    </row>
    <row r="47" spans="3:16" ht="15">
      <c r="C47" s="30"/>
      <c r="D47" s="92"/>
      <c r="E47" s="30"/>
      <c r="F47" s="30"/>
      <c r="G47" s="92"/>
      <c r="H47" s="30"/>
      <c r="I47" s="30"/>
      <c r="M47" s="30"/>
      <c r="N47" s="92"/>
      <c r="O47" s="92"/>
      <c r="P47" s="92"/>
    </row>
    <row r="48" spans="3:16" ht="15">
      <c r="C48" s="30"/>
      <c r="D48" s="92"/>
      <c r="E48" s="30"/>
      <c r="F48" s="30"/>
      <c r="G48" s="92"/>
      <c r="H48" s="30"/>
      <c r="I48" s="30"/>
      <c r="M48" s="30"/>
      <c r="N48" s="92"/>
      <c r="O48" s="92"/>
      <c r="P48" s="92"/>
    </row>
  </sheetData>
  <mergeCells count="65">
    <mergeCell ref="R36:T36"/>
    <mergeCell ref="B37:G37"/>
    <mergeCell ref="R37:T37"/>
    <mergeCell ref="R2:T2"/>
    <mergeCell ref="B1:C1"/>
    <mergeCell ref="B36:G36"/>
    <mergeCell ref="I7:I12"/>
    <mergeCell ref="J7:J12"/>
    <mergeCell ref="K7:K12"/>
    <mergeCell ref="K13:K16"/>
    <mergeCell ref="J13:J16"/>
    <mergeCell ref="I13:I16"/>
    <mergeCell ref="I17:I27"/>
    <mergeCell ref="J17:J27"/>
    <mergeCell ref="K17:K27"/>
    <mergeCell ref="L17:L27"/>
    <mergeCell ref="X7:X12"/>
    <mergeCell ref="W7:W12"/>
    <mergeCell ref="X13:X16"/>
    <mergeCell ref="W13:W16"/>
    <mergeCell ref="X17:X27"/>
    <mergeCell ref="W17:W27"/>
    <mergeCell ref="X28:X30"/>
    <mergeCell ref="W28:W30"/>
    <mergeCell ref="X31:X32"/>
    <mergeCell ref="W31:W32"/>
    <mergeCell ref="X33:X34"/>
    <mergeCell ref="W33:W34"/>
    <mergeCell ref="V33:V34"/>
    <mergeCell ref="U28:U30"/>
    <mergeCell ref="U17:U27"/>
    <mergeCell ref="U7:U12"/>
    <mergeCell ref="V7:V12"/>
    <mergeCell ref="U31:U32"/>
    <mergeCell ref="U33:U34"/>
    <mergeCell ref="U13:U16"/>
    <mergeCell ref="V13:V16"/>
    <mergeCell ref="V17:V27"/>
    <mergeCell ref="V28:V30"/>
    <mergeCell ref="V31:V32"/>
    <mergeCell ref="M17:M27"/>
    <mergeCell ref="L7:L12"/>
    <mergeCell ref="M7:M12"/>
    <mergeCell ref="L13:L16"/>
    <mergeCell ref="M13:M16"/>
    <mergeCell ref="L28:L30"/>
    <mergeCell ref="M28:M30"/>
    <mergeCell ref="M31:M32"/>
    <mergeCell ref="L31:L32"/>
    <mergeCell ref="L33:L34"/>
    <mergeCell ref="M33:M34"/>
    <mergeCell ref="I33:I34"/>
    <mergeCell ref="J33:J34"/>
    <mergeCell ref="K33:K34"/>
    <mergeCell ref="K31:K32"/>
    <mergeCell ref="K28:K30"/>
    <mergeCell ref="J28:J30"/>
    <mergeCell ref="I28:I30"/>
    <mergeCell ref="I31:I32"/>
    <mergeCell ref="J31:J32"/>
    <mergeCell ref="H7:H12"/>
    <mergeCell ref="H13:H16"/>
    <mergeCell ref="H17:H27"/>
    <mergeCell ref="H28:H30"/>
    <mergeCell ref="H31:H32"/>
  </mergeCells>
  <conditionalFormatting sqref="D33:D34 B7:B34">
    <cfRule type="containsBlanks" priority="32" dxfId="0">
      <formula>LEN(TRIM(B7))=0</formula>
    </cfRule>
  </conditionalFormatting>
  <conditionalFormatting sqref="G7:G34">
    <cfRule type="containsBlanks" priority="30" dxfId="13">
      <formula>LEN(TRIM(G7))=0</formula>
    </cfRule>
    <cfRule type="notContainsBlanks" priority="31" dxfId="12">
      <formula>LEN(TRIM(G7))&gt;0</formula>
    </cfRule>
  </conditionalFormatting>
  <conditionalFormatting sqref="B7:B34">
    <cfRule type="cellIs" priority="27" dxfId="20" operator="greaterThanOrEqual">
      <formula>1</formula>
    </cfRule>
  </conditionalFormatting>
  <conditionalFormatting sqref="R9:R10 R24:R25 R27:R28 R30:R33 R7 R12:R16 R18:R22">
    <cfRule type="notContainsBlanks" priority="25" dxfId="15">
      <formula>LEN(TRIM(R7))&gt;0</formula>
    </cfRule>
    <cfRule type="containsBlanks" priority="26" dxfId="14">
      <formula>LEN(TRIM(R7))=0</formula>
    </cfRule>
  </conditionalFormatting>
  <conditionalFormatting sqref="T7:T34">
    <cfRule type="cellIs" priority="23" dxfId="17" operator="equal">
      <formula>"NEVYHOVUJE"</formula>
    </cfRule>
    <cfRule type="cellIs" priority="24" dxfId="16" operator="equal">
      <formula>"VYHOVUJE"</formula>
    </cfRule>
  </conditionalFormatting>
  <conditionalFormatting sqref="R8 R11 R17 R23 R26 R29 R34">
    <cfRule type="notContainsBlanks" priority="21" dxfId="15">
      <formula>LEN(TRIM(R8))&gt;0</formula>
    </cfRule>
    <cfRule type="containsBlanks" priority="22" dxfId="14">
      <formula>LEN(TRIM(R8))=0</formula>
    </cfRule>
  </conditionalFormatting>
  <conditionalFormatting sqref="B4">
    <cfRule type="containsBlanks" priority="13" dxfId="13">
      <formula>LEN(TRIM(B4))=0</formula>
    </cfRule>
    <cfRule type="notContainsBlanks" priority="14" dxfId="12">
      <formula>LEN(TRIM(B4))&gt;0</formula>
    </cfRule>
  </conditionalFormatting>
  <conditionalFormatting sqref="D7">
    <cfRule type="containsBlanks" priority="12" dxfId="0">
      <formula>LEN(TRIM(D7))=0</formula>
    </cfRule>
  </conditionalFormatting>
  <conditionalFormatting sqref="D8">
    <cfRule type="containsBlanks" priority="11" dxfId="0">
      <formula>LEN(TRIM(D8))=0</formula>
    </cfRule>
  </conditionalFormatting>
  <conditionalFormatting sqref="D9">
    <cfRule type="containsBlanks" priority="10" dxfId="0">
      <formula>LEN(TRIM(D9))=0</formula>
    </cfRule>
  </conditionalFormatting>
  <conditionalFormatting sqref="D10">
    <cfRule type="containsBlanks" priority="9" dxfId="0">
      <formula>LEN(TRIM(D10))=0</formula>
    </cfRule>
  </conditionalFormatting>
  <conditionalFormatting sqref="D11">
    <cfRule type="containsBlanks" priority="8" dxfId="0">
      <formula>LEN(TRIM(D11))=0</formula>
    </cfRule>
  </conditionalFormatting>
  <conditionalFormatting sqref="D12">
    <cfRule type="containsBlanks" priority="7" dxfId="0">
      <formula>LEN(TRIM(D12))=0</formula>
    </cfRule>
  </conditionalFormatting>
  <conditionalFormatting sqref="D13:D16">
    <cfRule type="containsBlanks" priority="6" dxfId="0">
      <formula>LEN(TRIM(D13))=0</formula>
    </cfRule>
  </conditionalFormatting>
  <conditionalFormatting sqref="D18">
    <cfRule type="containsBlanks" priority="5" dxfId="0">
      <formula>LEN(TRIM(D18))=0</formula>
    </cfRule>
  </conditionalFormatting>
  <conditionalFormatting sqref="D17">
    <cfRule type="containsBlanks" priority="4" dxfId="0">
      <formula>LEN(TRIM(D17))=0</formula>
    </cfRule>
  </conditionalFormatting>
  <conditionalFormatting sqref="D19:D27">
    <cfRule type="containsBlanks" priority="3" dxfId="0">
      <formula>LEN(TRIM(D19))=0</formula>
    </cfRule>
  </conditionalFormatting>
  <conditionalFormatting sqref="D28:D30">
    <cfRule type="containsBlanks" priority="2" dxfId="0">
      <formula>LEN(TRIM(D28))=0</formula>
    </cfRule>
  </conditionalFormatting>
  <conditionalFormatting sqref="D31:D32">
    <cfRule type="containsBlanks" priority="1" dxfId="0">
      <formula>LEN(TRIM(D31))=0</formula>
    </cfRule>
  </conditionalFormatting>
  <dataValidations count="4">
    <dataValidation type="list" showInputMessage="1" showErrorMessage="1" sqref="E28:E32">
      <formula1>"ks,bal,sada,"</formula1>
    </dataValidation>
    <dataValidation type="list" showInputMessage="1" showErrorMessage="1" sqref="I28 I31">
      <formula1>"ANO,NE"</formula1>
    </dataValidation>
    <dataValidation type="list" allowBlank="1" showInputMessage="1" showErrorMessage="1" sqref="V17">
      <formula1>[1]CPV!#REF!</formula1>
    </dataValidation>
    <dataValidation type="list" allowBlank="1" showInputMessage="1" showErrorMessage="1" sqref="V28 V31 V33">
      <formula1>[2]CPV!#REF!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3" r:id="rId2"/>
  <drawing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HmPrwEUEVm0D2JvBaT0J4HgnF8U=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PwC6EFJxpOuUYZ5Er+O2AL7CXM0=</DigestValue>
    </Reference>
  </SignedInfo>
  <SignatureValue>P07s6c816io6fWTxYd32CuFaBdB7rC39UxyeSKMGgpANXlMwf4OHyIyqC4xjDs8Thw6P9oAyhyR7
RxmGuSTrgVe+vmtLJQs56d2JINdJl3Jl0QK+cQPabSxySZRWdhnjXTuIrMo52XlBhfHHMPR7OPvG
dTk2fnMJdcBQ2BPSBM4duXzfZ/3DG3MgxGFIk9H+XditDVUqattoApAK4vvbkQgZtu7BlbIWo9LT
z1o5hHJmO1DAPB+g35kushygY+irUFBk0cG/bAJiuGhdwaEeeFs7es5m50yRSpQgVvyX8EpC5ur5
1l6NFV7gK2h3UnKQLlaOnTFB3pYENpv4PAoW/A==</SignatureValue>
  <KeyInfo>
    <X509Data>
      <X509Certificate>MIIGljCCBX6gAwIBAgIDG5/wMA0GCSqGSIb3DQEBCwUAMF8xCzAJBgNVBAYTAkNaMSwwKgYDVQQK
DCPEjGVza8OhIHBvxaF0YSwgcy5wLiBbScSMIDQ3MTE0OTgzXTEiMCAGA1UEAxMZUG9zdFNpZ251
bSBRdWFsaWZpZWQgQ0EgMjAeFw0xNTA2MDUwNjQxMTFaFw0xNjA2MjQwNjQxMTFaMHgxCzAJBgNV
BAYTAkNaMS0wKwYDVQQKDCRBeGVzIENvbXB1dGVycyBzLnIuby4gW0nEjCAyNTIzMjMxMl0xCjAI
BgNVBAsTATExHDAaBgNVBAMME01nci4gSmnFmcOtIEJsYcW+ZWsxEDAOBgNVBAUTB1AyNzgwMzcw
ggEiMA0GCSqGSIb3DQEBAQUAA4IBDwAwggEKAoIBAQCNEu+g4M6co+TyohuJcPLKMyLj36Kufedl
lJDmpzHKFhbbRlWTSFtXVUoDSd7fHa32w89zIBVg/sM3zImdcFkhe/jz+1jZjfEIJpxSH5+yD8ol
xV17Kv5EIx4US+ysNW9QtQ9fqFzTipp74cZ0jPZZIS0gor4FoB62QvB9M6WMFBUYraagrNQLxKPd
FP61HohyFD5jRbFpTugdjzOFUeyLOsDh0hUYUHKzhts+tQIfL+8ldUuJtqhLMi/MpitFPoiojisT
XbNou1FKUwbwY4RY4bhjwWoOBHfqhsxGR73uUV+yzCcrye+obNfJRkOlaX3qaJHLPbCCw2gJjgoy
2FtbAgMBAAGjggNAMIIDPDA/BgNVHREEODA2gQ5ibGF6ZWtAYXhlcy5jeqAZBgkrBgEEAdwZAgGg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dWFsaWZpZWRjYTIuY3JsMB0GA1UdDgQWBBTlPTVv2B9DzbNo0eODRAeC8qsfbTANBgkqhkiG9w0B
AQsFAAOCAQEACT1OEKLxDIulvQs6gQ2UHPYQEkcID839BFtyouZO++liEfMrW5hb4GYE7v4Dikcc
QoSyM9lq3yodbLjqgWAN6HlSNzKeRwRVkj7V3+dGkpbCfComINyFrxTHCaDP38kT78v5LlebVyNM
O7ZOsGKO89GEbEDN4f76g5cSPj71/1VhEldo+MVVSgj3V5Y+Klh6XWUe1OnJBVz7lBYdnh/Tltml
bG47RsZtBQtl7Uruky621F4IrkjUVIWZHGHdBECO6Z3SMF9ETPSeJNszRG014xwktDjkd58u1BtT
JfHDpsaofI5igBNFPyGBSF2iFwFov5Ci1jhhzZbP2xPTmZ2Spw==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sharedStrings.xml?ContentType=application/vnd.openxmlformats-officedocument.spreadsheetml.sharedStrings+xml">
        <DigestMethod Algorithm="http://www.w3.org/2000/09/xmldsig#sha1"/>
        <DigestValue>+cCD2zR+4aJpsPsX4MW9ALuXX+A=</DigestValue>
      </Reference>
      <Reference URI="/xl/drawings/drawing1.xml?ContentType=application/vnd.openxmlformats-officedocument.drawing+xml">
        <DigestMethod Algorithm="http://www.w3.org/2000/09/xmldsig#sha1"/>
        <DigestValue>1NI0YMCpL47fdFVBex6LekmlMJQ=</DigestValue>
      </Reference>
      <Reference URI="/xl/styles.xml?ContentType=application/vnd.openxmlformats-officedocument.spreadsheetml.styles+xml">
        <DigestMethod Algorithm="http://www.w3.org/2000/09/xmldsig#sha1"/>
        <DigestValue>cy0EcfdzEoEEXePW3g1cOVKQokM=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7AdHBLuVS4ujY+BJCGSpZAjuIqA=</DigestValue>
      </Reference>
      <Reference URI="/xl/calcChain.xml?ContentType=application/vnd.openxmlformats-officedocument.spreadsheetml.calcChain+xml">
        <DigestMethod Algorithm="http://www.w3.org/2000/09/xmldsig#sha1"/>
        <DigestValue>Hyypun+zhsa+9pz3En1qY6Fac+Q=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workbook.xml?ContentType=application/vnd.openxmlformats-officedocument.spreadsheetml.sheet.main+xml">
        <DigestMethod Algorithm="http://www.w3.org/2000/09/xmldsig#sha1"/>
        <DigestValue>adHEMp3dnyvDE0Yb9t3+FReF62w=</DigestValue>
      </Reference>
      <Reference URI="/xl/worksheets/sheet1.xml?ContentType=application/vnd.openxmlformats-officedocument.spreadsheetml.worksheet+xml">
        <DigestMethod Algorithm="http://www.w3.org/2000/09/xmldsig#sha1"/>
        <DigestValue>1uv6nf8QmnrYGrx0VmmwyFCriuc=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7AdHBLuVS4ujY+BJCGSpZAjuIqA=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sOCJNJMUWCz+6I8r27rdiX8MQhM=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ivUPiL8nyQWPBI+x5jeG54NmZts=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a4wsyoUqcXFKjSkNh3fTvpO77Xo=</DigestValue>
      </Reference>
    </Manifest>
    <SignatureProperties>
      <SignatureProperty Id="idSignatureTime" Target="#idPackageSignature">
        <mdssi:SignatureTime>
          <mdssi:Format>YYYY-MM-DDThh:mm:ssTZD</mdssi:Format>
          <mdssi:Value>2016-04-28T13:46:56Z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2016-04-28T13:46:56Z</xd:SigningTime>
          <xd:SigningCertificate>
            <xd:Cert>
              <xd:CertDigest>
                <DigestMethod Algorithm="http://www.w3.org/2000/09/xmldsig#sha1"/>
                <DigestValue>Q6sh/WMMPF9u92nl8IThAVzBGog=</DigestValue>
              </xd:CertDigest>
              <xd:IssuerSerial>
                <X509IssuerName>CN=PostSignum Qualified CA 2, O="Česká pošta, s.p. [IČ 47114983]", C=CZ</X509IssuerName>
                <X509SerialNumber>1810416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jgML2rU0ycPfUGsPgruz/VuliSg=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mw72tcNGFoTdIJFe7KIIQDDrYW8=</DigestValue>
    </Reference>
  </SignedInfo>
  <SignatureValue>GKrTSgQ4u/nU6MjxVdzSOmcmWN7dlKwQlcpEBeqEHKKnSCq30S3HUzk4OY4dTlCZk9qwTGrgKrq6
cZYEPTK9wg+ilj3SYmrvWUK2E/yGnu3ggC5KNsbxQjX4xsdNBxyvsOXaZ6bGlzYsvAM+RWIu9PlG
R7sOYEye1DUM5G7lLwcvm3mOU4QlfYUyZgNPYKt67HcMWJaam5S7SVywO/lvStd22SCGeysisUw1
4HP6b+Pd/YvQogg4tAllbUMJ6GC5Q4AZ9W66VaZ/IKz8zZ/XNomui/EhYI2RXvBaBZK+p9rBmVdG
cPGjtFLlhO3cIUbWDGY4F/9nsM8rvQKbefB8jw==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sharedStrings.xml?ContentType=application/vnd.openxmlformats-officedocument.spreadsheetml.sharedStrings+xml">
        <DigestMethod Algorithm="http://www.w3.org/2000/09/xmldsig#sha1"/>
        <DigestValue>+cCD2zR+4aJpsPsX4MW9ALuXX+A=</DigestValue>
      </Reference>
      <Reference URI="/xl/drawings/drawing1.xml?ContentType=application/vnd.openxmlformats-officedocument.drawing+xml">
        <DigestMethod Algorithm="http://www.w3.org/2000/09/xmldsig#sha1"/>
        <DigestValue>1NI0YMCpL47fdFVBex6LekmlMJQ=</DigestValue>
      </Reference>
      <Reference URI="/xl/styles.xml?ContentType=application/vnd.openxmlformats-officedocument.spreadsheetml.styles+xml">
        <DigestMethod Algorithm="http://www.w3.org/2000/09/xmldsig#sha1"/>
        <DigestValue>cy0EcfdzEoEEXePW3g1cOVKQokM=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7AdHBLuVS4ujY+BJCGSpZAjuIqA=</DigestValue>
      </Reference>
      <Reference URI="/xl/calcChain.xml?ContentType=application/vnd.openxmlformats-officedocument.spreadsheetml.calcChain+xml">
        <DigestMethod Algorithm="http://www.w3.org/2000/09/xmldsig#sha1"/>
        <DigestValue>Hyypun+zhsa+9pz3En1qY6Fac+Q=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workbook.xml?ContentType=application/vnd.openxmlformats-officedocument.spreadsheetml.sheet.main+xml">
        <DigestMethod Algorithm="http://www.w3.org/2000/09/xmldsig#sha1"/>
        <DigestValue>adHEMp3dnyvDE0Yb9t3+FReF62w=</DigestValue>
      </Reference>
      <Reference URI="/xl/worksheets/sheet1.xml?ContentType=application/vnd.openxmlformats-officedocument.spreadsheetml.worksheet+xml">
        <DigestMethod Algorithm="http://www.w3.org/2000/09/xmldsig#sha1"/>
        <DigestValue>1uv6nf8QmnrYGrx0VmmwyFCriuc=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7AdHBLuVS4ujY+BJCGSpZAjuIqA=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sOCJNJMUWCz+6I8r27rdiX8MQhM=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ivUPiL8nyQWPBI+x5jeG54NmZts=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a4wsyoUqcXFKjSkNh3fTvpO77Xo=</DigestValue>
      </Reference>
    </Manifest>
    <SignatureProperties>
      <SignatureProperty Id="idSignatureTime" Target="#idPackageSignature">
        <mdssi:SignatureTime>
          <mdssi:Format>YYYY-MM-DDThh:mm:ssTZD</mdssi:Format>
          <mdssi:Value>2016-05-03T12:25:33Z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2016-05-03T12:25:33Z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2015-06-17T10:31:14Z</cp:lastPrinted>
  <dcterms:created xsi:type="dcterms:W3CDTF">2014-03-05T12:43:32Z</dcterms:created>
  <dcterms:modified xsi:type="dcterms:W3CDTF">2016-04-27T13:58:47Z</dcterms:modified>
  <cp:category/>
  <cp:version/>
  <cp:contentType/>
  <cp:contentStatus/>
</cp:coreProperties>
</file>