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'Tonery'!$A$1:$Q$30</definedName>
  </definedNames>
  <calcPr calcId="152511"/>
</workbook>
</file>

<file path=xl/sharedStrings.xml><?xml version="1.0" encoding="utf-8"?>
<sst xmlns="http://schemas.openxmlformats.org/spreadsheetml/2006/main" count="126" uniqueCount="94">
  <si>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</si>
  <si>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</si>
  <si>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</si>
  <si>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</si>
  <si>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</si>
  <si>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</si>
  <si>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</si>
  <si>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</si>
  <si>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</si>
  <si>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</si>
  <si>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</si>
  <si>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</si>
  <si>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</si>
  <si>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</si>
  <si>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</si>
  <si>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ks</t>
  </si>
  <si>
    <t>Originální toner, výtěžnost 35000 stran</t>
  </si>
  <si>
    <t>Univerzitní 22, UL-238b, Plzeň</t>
  </si>
  <si>
    <t>KKE - Jana Černá, tel: 37763 8101</t>
  </si>
  <si>
    <t>OLP - I.Zelenková, tel: 37763 1204</t>
  </si>
  <si>
    <t>Univerzitní 8, č. dv. 111,Plzeň</t>
  </si>
  <si>
    <t>odpadní nádobka na toner do tiskárny  Utax CD 1435</t>
  </si>
  <si>
    <t>Copycentrum - H.Bláhová, tel: 37763 1653</t>
  </si>
  <si>
    <t>Univerzitní 22, 306 14 Plzeň</t>
  </si>
  <si>
    <t>toner do tiskárny OKI B401 dn, černý</t>
  </si>
  <si>
    <t>toner do tiskárny OKI MB 441, černý</t>
  </si>
  <si>
    <t>toner do tiskárny OKI C711, černý</t>
  </si>
  <si>
    <t>Ing. Komrsková, tel.: 606 665 167</t>
  </si>
  <si>
    <t>rektorát, Univerzitní 8, UR 312,Plzeň</t>
  </si>
  <si>
    <r>
      <rPr>
        <sz val="11"/>
        <rFont val="Calibri"/>
        <family val="2"/>
        <scheme val="minor"/>
      </rPr>
      <t>Toner do tiskárny OKI MC562w - černý</t>
    </r>
    <r>
      <rPr>
        <sz val="11"/>
        <color rgb="FFFF0000"/>
        <rFont val="Calibri"/>
        <family val="2"/>
        <scheme val="minor"/>
      </rPr>
      <t xml:space="preserve">  </t>
    </r>
  </si>
  <si>
    <t>Originální toner. Výtěžnost 3500 stran.</t>
  </si>
  <si>
    <t>Toner do tiskárny OKI MC562w - azurový</t>
  </si>
  <si>
    <t>Originální toner. Výtěžnost 2000 stran.</t>
  </si>
  <si>
    <t>Toner do tiskárny OKI C711 - purpurový</t>
  </si>
  <si>
    <t>Originální toner. Výtěžnost 11500 stran.</t>
  </si>
  <si>
    <t>Toner do tiskárny OKI C711 - žlutý</t>
  </si>
  <si>
    <t>Toner do tiskárny OKI C711 - černý</t>
  </si>
  <si>
    <t>Originální toner. Výtěžnost 11000 stran.</t>
  </si>
  <si>
    <t>Toner do tiskárny OKI C711 - azurový</t>
  </si>
  <si>
    <t>Toner do tiskárny OKI B730 - černý</t>
  </si>
  <si>
    <t>Originální toner. Výtěžnost 25000 stran.</t>
  </si>
  <si>
    <t>Technická 8, Plzeň, budova FAV - UC 356</t>
  </si>
  <si>
    <t>KIV - H.Ptáčková, tel:37763 2463</t>
  </si>
  <si>
    <t>Toner do tiskárny Kyocera TASKalfa 4501i - černý</t>
  </si>
  <si>
    <t>Toner do tiskárny OKI MC 562 W černý</t>
  </si>
  <si>
    <t>Toner do tiskárny OKI MC 562 W purpurový</t>
  </si>
  <si>
    <t>Toner do tiskárny OKI MC 562 W azurový</t>
  </si>
  <si>
    <t>Toner do tiskárny OKI MC 562 W žlutý</t>
  </si>
  <si>
    <t>Originální toner, výtěžnost 5000 stran.</t>
  </si>
  <si>
    <t>toner do tiskárny OKI MC 352 - purpurová</t>
  </si>
  <si>
    <t>toner do tiskárny OKI MC 352 - žlutá</t>
  </si>
  <si>
    <t xml:space="preserve">toner do tiskárny OKI C711 - žlutá </t>
  </si>
  <si>
    <t xml:space="preserve">toner do tiskárny OKI C711 -  purpurová </t>
  </si>
  <si>
    <t xml:space="preserve">toner do tiskárny OKI C711 - azurová </t>
  </si>
  <si>
    <t>samostatná faktura</t>
  </si>
  <si>
    <t>Priloha_1_KS_technicka_specifikace_T-005-2016</t>
  </si>
  <si>
    <t>Tonery - 005 - 2016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</si>
  <si>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</si>
  <si>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</si>
  <si>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</si>
  <si>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</si>
  <si>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Místo dodání </t>
  </si>
  <si>
    <t xml:space="preserve">Kontaktní osoba 
k převzetí zboží 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</si>
  <si>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</t>
    </r>
  </si>
  <si>
    <t xml:space="preserve">Maximální cena za jednotlivé položky 
 v Kč BEZ DPH </t>
  </si>
  <si>
    <t xml:space="preserve">PŘEDPOKLÁDANÁ CENA za měrnou jednotku (MJ) 
v Kč BEZ DPH 
</t>
  </si>
  <si>
    <t xml:space="preserve">Originální, nebo kompatibilní toner splňující podmínky certifikátu STMC. Minimální výtěžnost při 5% pokrytí 2500 stran. </t>
  </si>
  <si>
    <t xml:space="preserve">Originální, nebo kompatibilní toner splňující podmínky certifikátu STMC. Minimální výtěžnost při 5% pokrytí 2000 stran. </t>
  </si>
  <si>
    <t>Originální, nebo kompatibilní toner splňující podmínky certifikátu STMC. Minimální výtěžnost při 5% pokrytí 2000 stran.</t>
  </si>
  <si>
    <t>Originální, nebo kompatibilní toner splňující podmínky certifikátu STMC. Minimální výtěžnost při 5% pokrytí 11000 stran.</t>
  </si>
  <si>
    <t xml:space="preserve">Originální, nebo kompatibilní toner splňující podmínky certifikát STMC. Minimální výtěžnost při 5% pokrytí 11500 stran. </t>
  </si>
  <si>
    <t xml:space="preserve">Originální, nebo kompatibilní toner splňující podmínky certifikátu STMC. Minimální výtěžnost při 5% pokrytí 11500 stran. </t>
  </si>
  <si>
    <t>Originální toner, výtěžnost 7000 stran.</t>
  </si>
  <si>
    <t>Originální, nebo kompatibilní odpadní nádobka na toner.</t>
  </si>
  <si>
    <t>Kyocera toner TK-6305</t>
  </si>
  <si>
    <t>OKI toner vysokokapacitní 44973508 black</t>
  </si>
  <si>
    <t xml:space="preserve">OKI toner vysokokapacitní 44469723 magenta     </t>
  </si>
  <si>
    <t xml:space="preserve">OKI toner vysokokapacitní 44469724 cyan   </t>
  </si>
  <si>
    <t>OKI toner vysokokapacitní 44469722 yellow</t>
  </si>
  <si>
    <t>Printline kompatibilní toner s OKI 44992402 černá</t>
  </si>
  <si>
    <t>Stygian kompatibilní toner OKI 44469705 purpurový</t>
  </si>
  <si>
    <t xml:space="preserve"> Stygian kompatibilní toner OKI 44469704 žlutý</t>
  </si>
  <si>
    <t xml:space="preserve">Printline kompatibilní toner s OKI 44318608 černá       </t>
  </si>
  <si>
    <t xml:space="preserve">Printline kompatibilní toner s OKI 44318605 žlutá        </t>
  </si>
  <si>
    <t xml:space="preserve">Printline kompatibilní toner s OKI 44318606 purpurová   </t>
  </si>
  <si>
    <t>Printline kompatibilní toner s OKI 44318607 azurová</t>
  </si>
  <si>
    <t>OKI toner 44469706 cyan</t>
  </si>
  <si>
    <t>OKI toner 44469803 black</t>
  </si>
  <si>
    <t>OKI toner pro C710/C711 purpurový (44318606)</t>
  </si>
  <si>
    <t>OKI toner pro C710/C711 žlutý (44318605)</t>
  </si>
  <si>
    <t>OKI toner pro C710/C711 černý (44318608)</t>
  </si>
  <si>
    <t>OKI toner pro C710/C711 azurový (44318607)</t>
  </si>
  <si>
    <t>OKI toner pro B730 (01279201)</t>
  </si>
  <si>
    <t>Originální odpadní nádobka na toner do tiskárny  Utax CD 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</si>
</sst>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3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/>
    </border>
    <border>
      <left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n"/>
    </border>
    <border>
      <left style="thick"/>
      <right style="medium"/>
      <top style="thick"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3" borderId="11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0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3" borderId="13" xfId="0" applyNumberFormat="1" applyFill="1" applyBorder="1" applyAlignment="1" applyProtection="1">
      <alignment horizontal="right" vertical="center" indent="1"/>
      <protection/>
    </xf>
    <xf numFmtId="164" fontId="0" fillId="3" borderId="15" xfId="0" applyNumberFormat="1" applyFill="1" applyBorder="1" applyAlignment="1" applyProtection="1">
      <alignment horizontal="right" vertical="center" indent="1"/>
      <protection/>
    </xf>
    <xf numFmtId="164" fontId="0" fillId="2" borderId="13" xfId="0" applyNumberFormat="1" applyFill="1" applyBorder="1" applyAlignment="1" applyProtection="1">
      <alignment horizontal="right" vertical="center" indent="1"/>
      <protection locked="0"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0" fillId="3" borderId="12" xfId="0" applyNumberFormat="1" applyFill="1" applyBorder="1" applyAlignment="1" applyProtection="1">
      <alignment horizontal="right" vertical="center" indent="1"/>
      <protection/>
    </xf>
    <xf numFmtId="164" fontId="0" fillId="3" borderId="18" xfId="0" applyNumberFormat="1" applyFill="1" applyBorder="1" applyAlignment="1" applyProtection="1">
      <alignment horizontal="right" vertical="center" indent="1"/>
      <protection/>
    </xf>
    <xf numFmtId="164" fontId="0" fillId="2" borderId="16" xfId="0" applyNumberFormat="1" applyFill="1" applyBorder="1" applyAlignment="1" applyProtection="1">
      <alignment horizontal="right" vertical="center" indent="1"/>
      <protection locked="0"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3" borderId="19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0" xfId="0" applyBorder="1" applyAlignment="1" applyProtection="1">
      <alignment vertical="center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" borderId="20" xfId="0" applyNumberFormat="1" applyFill="1" applyBorder="1" applyAlignment="1" applyProtection="1">
      <alignment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20" xfId="0" applyNumberForma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left" vertical="center" wrapText="1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vertical="center" wrapText="1"/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3" borderId="26" xfId="0" applyNumberFormat="1" applyFill="1" applyBorder="1" applyAlignment="1" applyProtection="1">
      <alignment vertical="center" wrapText="1"/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26" xfId="0" applyNumberFormat="1" applyFill="1" applyBorder="1" applyAlignment="1" applyProtection="1">
      <alignment horizontal="left" vertical="center" wrapText="1"/>
      <protection/>
    </xf>
    <xf numFmtId="0" fontId="0" fillId="3" borderId="0" xfId="0" applyNumberFormat="1" applyFill="1" applyAlignment="1" applyProtection="1">
      <alignment vertical="center" wrapText="1"/>
      <protection/>
    </xf>
    <xf numFmtId="0" fontId="0" fillId="3" borderId="11" xfId="0" applyNumberFormat="1" applyFont="1" applyFill="1" applyBorder="1" applyAlignment="1" applyProtection="1">
      <alignment horizontal="left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vertical="center"/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0" fontId="8" fillId="3" borderId="13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Border="1" applyProtection="1">
      <protection/>
    </xf>
    <xf numFmtId="3" fontId="0" fillId="4" borderId="30" xfId="0" applyNumberForma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left" vertical="center" wrapText="1" shrinkToFit="1"/>
      <protection/>
    </xf>
    <xf numFmtId="0" fontId="0" fillId="3" borderId="31" xfId="0" applyNumberFormat="1" applyFont="1" applyFill="1" applyBorder="1" applyAlignment="1" applyProtection="1">
      <alignment horizontal="left" vertical="center" wrapText="1"/>
      <protection/>
    </xf>
    <xf numFmtId="3" fontId="0" fillId="4" borderId="32" xfId="0" applyNumberFormat="1" applyFill="1" applyBorder="1" applyAlignment="1" applyProtection="1">
      <alignment horizontal="center" vertical="center" wrapText="1"/>
      <protection/>
    </xf>
    <xf numFmtId="0" fontId="0" fillId="3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Protection="1">
      <protection/>
    </xf>
    <xf numFmtId="3" fontId="0" fillId="4" borderId="35" xfId="0" applyNumberFormat="1" applyFill="1" applyBorder="1" applyAlignment="1" applyProtection="1">
      <alignment horizontal="center" vertical="center" wrapText="1"/>
      <protection/>
    </xf>
    <xf numFmtId="0" fontId="4" fillId="3" borderId="16" xfId="0" applyNumberFormat="1" applyFont="1" applyFill="1" applyBorder="1" applyAlignment="1" applyProtection="1">
      <alignment horizontal="left" vertical="center" wrapText="1" shrinkToFit="1"/>
      <protection/>
    </xf>
    <xf numFmtId="3" fontId="0" fillId="3" borderId="16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0" fillId="3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37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3" borderId="19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35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152400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609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287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4230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35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38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24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33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29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85725</xdr:colOff>
      <xdr:row>30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29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51733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1806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31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78150" y="16268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30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5592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78525" y="1634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73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90" zoomScaleNormal="90" zoomScaleSheetLayoutView="55" workbookViewId="0" topLeftCell="A22">
      <selection activeCell="N33" sqref="N33"/>
    </sheetView>
  </sheetViews>
  <sheetFormatPr defaultColWidth="8.8515625" defaultRowHeight="15"/>
  <cols>
    <col min="1" max="1" width="1.421875" style="91" customWidth="1"/>
    <col min="2" max="2" width="5.7109375" style="91" customWidth="1"/>
    <col min="3" max="3" width="39.28125" style="19" customWidth="1"/>
    <col min="4" max="4" width="9.7109375" style="142" customWidth="1"/>
    <col min="5" max="5" width="9.00390625" style="23" customWidth="1"/>
    <col min="6" max="6" width="40.7109375" style="19" customWidth="1"/>
    <col min="7" max="7" width="29.140625" style="143" customWidth="1"/>
    <col min="8" max="8" width="23.57421875" style="19" customWidth="1"/>
    <col min="9" max="9" width="18.57421875" style="20" customWidth="1"/>
    <col min="10" max="10" width="22.140625" style="19" customWidth="1"/>
    <col min="11" max="11" width="22.140625" style="143" hidden="1" customWidth="1"/>
    <col min="12" max="12" width="22.140625" style="143" customWidth="1"/>
    <col min="13" max="13" width="19.8515625" style="143" hidden="1" customWidth="1"/>
    <col min="14" max="14" width="20.8515625" style="91" customWidth="1"/>
    <col min="15" max="15" width="16.8515625" style="91" customWidth="1"/>
    <col min="16" max="16" width="21.00390625" style="91" customWidth="1"/>
    <col min="17" max="17" width="19.421875" style="91" customWidth="1"/>
    <col min="18" max="16384" width="8.8515625" style="91" customWidth="1"/>
  </cols>
  <sheetData>
    <row r="1" spans="2:13" s="20" customFormat="1" ht="24.6" customHeight="1">
      <c r="B1" s="160" t="s">
        <v>56</v>
      </c>
      <c r="C1" s="161"/>
      <c r="D1" s="23"/>
      <c r="E1" s="23"/>
      <c r="F1" s="19"/>
      <c r="G1" s="77"/>
      <c r="H1" s="77"/>
      <c r="I1" s="78"/>
      <c r="J1" s="19"/>
      <c r="K1" s="19"/>
      <c r="L1" s="19"/>
      <c r="M1" s="19"/>
    </row>
    <row r="2" spans="3:17" s="20" customFormat="1" ht="18.75" customHeight="1">
      <c r="C2" s="19"/>
      <c r="D2" s="17"/>
      <c r="E2" s="18"/>
      <c r="F2" s="19"/>
      <c r="G2" s="79"/>
      <c r="H2" s="79"/>
      <c r="I2" s="79"/>
      <c r="J2" s="19"/>
      <c r="K2" s="19"/>
      <c r="L2" s="19"/>
      <c r="M2" s="19"/>
      <c r="O2" s="159" t="s">
        <v>55</v>
      </c>
      <c r="P2" s="159"/>
      <c r="Q2" s="159"/>
    </row>
    <row r="3" spans="2:16" s="20" customFormat="1" ht="25.5" customHeight="1">
      <c r="B3" s="80"/>
      <c r="C3" s="81" t="s">
        <v>14</v>
      </c>
      <c r="D3" s="82"/>
      <c r="E3" s="82"/>
      <c r="F3" s="82"/>
      <c r="G3" s="79"/>
      <c r="H3" s="79"/>
      <c r="I3" s="79"/>
      <c r="J3" s="83"/>
      <c r="K3" s="79"/>
      <c r="L3" s="79"/>
      <c r="M3" s="79"/>
      <c r="N3" s="79"/>
      <c r="O3" s="83"/>
      <c r="P3" s="83"/>
    </row>
    <row r="4" spans="2:16" s="20" customFormat="1" ht="21" customHeight="1" thickBot="1">
      <c r="B4" s="84"/>
      <c r="C4" s="85" t="s">
        <v>4</v>
      </c>
      <c r="D4" s="82"/>
      <c r="E4" s="82"/>
      <c r="F4" s="82"/>
      <c r="G4" s="82"/>
      <c r="H4" s="83"/>
      <c r="I4" s="83"/>
      <c r="J4" s="83"/>
      <c r="K4" s="19"/>
      <c r="L4" s="19"/>
      <c r="M4" s="19"/>
      <c r="N4" s="19"/>
      <c r="O4" s="83"/>
      <c r="P4" s="83"/>
    </row>
    <row r="5" spans="2:15" s="20" customFormat="1" ht="42.75" customHeight="1" thickBot="1">
      <c r="B5" s="21"/>
      <c r="C5" s="22"/>
      <c r="D5" s="23"/>
      <c r="E5" s="23"/>
      <c r="F5" s="19"/>
      <c r="G5" s="24" t="s">
        <v>3</v>
      </c>
      <c r="H5" s="19"/>
      <c r="J5" s="19"/>
      <c r="K5" s="25"/>
      <c r="L5" s="25"/>
      <c r="M5" s="26"/>
      <c r="O5" s="24" t="s">
        <v>3</v>
      </c>
    </row>
    <row r="6" spans="2:17" s="20" customFormat="1" ht="94.5" customHeight="1" thickBot="1" thickTop="1">
      <c r="B6" s="27" t="s">
        <v>1</v>
      </c>
      <c r="C6" s="28" t="s">
        <v>57</v>
      </c>
      <c r="D6" s="28" t="s">
        <v>0</v>
      </c>
      <c r="E6" s="28" t="s">
        <v>58</v>
      </c>
      <c r="F6" s="28" t="s">
        <v>59</v>
      </c>
      <c r="G6" s="29" t="s">
        <v>2</v>
      </c>
      <c r="H6" s="28" t="s">
        <v>60</v>
      </c>
      <c r="I6" s="30" t="s">
        <v>62</v>
      </c>
      <c r="J6" s="28" t="s">
        <v>61</v>
      </c>
      <c r="K6" s="31" t="s">
        <v>63</v>
      </c>
      <c r="L6" s="31" t="s">
        <v>64</v>
      </c>
      <c r="M6" s="28" t="s">
        <v>65</v>
      </c>
      <c r="N6" s="28" t="s">
        <v>10</v>
      </c>
      <c r="O6" s="72" t="s">
        <v>11</v>
      </c>
      <c r="P6" s="72" t="s">
        <v>12</v>
      </c>
      <c r="Q6" s="72" t="s">
        <v>13</v>
      </c>
    </row>
    <row r="7" spans="1:17" ht="30" customHeight="1" thickBot="1" thickTop="1">
      <c r="A7" s="86"/>
      <c r="B7" s="87">
        <v>1</v>
      </c>
      <c r="C7" s="88" t="s">
        <v>43</v>
      </c>
      <c r="D7" s="89">
        <v>1</v>
      </c>
      <c r="E7" s="76" t="s">
        <v>15</v>
      </c>
      <c r="F7" s="90" t="s">
        <v>16</v>
      </c>
      <c r="G7" s="43" t="s">
        <v>74</v>
      </c>
      <c r="H7" s="76" t="s">
        <v>54</v>
      </c>
      <c r="I7" s="76" t="s">
        <v>18</v>
      </c>
      <c r="J7" s="76" t="s">
        <v>17</v>
      </c>
      <c r="K7" s="44">
        <f aca="true" t="shared" si="0" ref="K7:K27">D7*M7</f>
        <v>3600</v>
      </c>
      <c r="L7" s="44">
        <f aca="true" t="shared" si="1" ref="L7:L27">D7*N7</f>
        <v>4000</v>
      </c>
      <c r="M7" s="45">
        <f>N7*0.9</f>
        <v>3600</v>
      </c>
      <c r="N7" s="45">
        <v>4000</v>
      </c>
      <c r="O7" s="46">
        <v>2610</v>
      </c>
      <c r="P7" s="47">
        <f aca="true" t="shared" si="2" ref="P7:P27">D7*O7</f>
        <v>2610</v>
      </c>
      <c r="Q7" s="48" t="str">
        <f aca="true" t="shared" si="3" ref="Q7:Q27">IF(ISNUMBER(O7),IF(O7&gt;N7,"NEVYHOVUJE","VYHOVUJE")," ")</f>
        <v>VYHOVUJE</v>
      </c>
    </row>
    <row r="8" spans="1:17" ht="36.75" customHeight="1" thickTop="1">
      <c r="A8" s="92"/>
      <c r="B8" s="93">
        <v>2</v>
      </c>
      <c r="C8" s="94" t="s">
        <v>44</v>
      </c>
      <c r="D8" s="95">
        <v>2</v>
      </c>
      <c r="E8" s="96" t="s">
        <v>15</v>
      </c>
      <c r="F8" s="97" t="s">
        <v>72</v>
      </c>
      <c r="G8" s="12" t="s">
        <v>75</v>
      </c>
      <c r="H8" s="163" t="s">
        <v>54</v>
      </c>
      <c r="I8" s="75"/>
      <c r="J8" s="75"/>
      <c r="K8" s="13">
        <f t="shared" si="0"/>
        <v>4080.6</v>
      </c>
      <c r="L8" s="13">
        <f t="shared" si="1"/>
        <v>4534</v>
      </c>
      <c r="M8" s="14">
        <f>N8*0.9</f>
        <v>2040.3</v>
      </c>
      <c r="N8" s="14">
        <v>2267</v>
      </c>
      <c r="O8" s="15">
        <v>1737</v>
      </c>
      <c r="P8" s="16">
        <f t="shared" si="2"/>
        <v>3474</v>
      </c>
      <c r="Q8" s="36" t="str">
        <f t="shared" si="3"/>
        <v>VYHOVUJE</v>
      </c>
    </row>
    <row r="9" spans="2:17" ht="38.25" customHeight="1">
      <c r="B9" s="98">
        <v>3</v>
      </c>
      <c r="C9" s="99" t="s">
        <v>45</v>
      </c>
      <c r="D9" s="100">
        <v>1</v>
      </c>
      <c r="E9" s="101" t="s">
        <v>15</v>
      </c>
      <c r="F9" s="102" t="s">
        <v>48</v>
      </c>
      <c r="G9" s="7" t="s">
        <v>76</v>
      </c>
      <c r="H9" s="164"/>
      <c r="I9" s="75" t="s">
        <v>19</v>
      </c>
      <c r="J9" s="75" t="s">
        <v>20</v>
      </c>
      <c r="K9" s="8">
        <f t="shared" si="0"/>
        <v>3056.4</v>
      </c>
      <c r="L9" s="8">
        <f t="shared" si="1"/>
        <v>3396</v>
      </c>
      <c r="M9" s="14">
        <f aca="true" t="shared" si="4" ref="M9:M27">N9*0.9</f>
        <v>3056.4</v>
      </c>
      <c r="N9" s="9">
        <v>3396</v>
      </c>
      <c r="O9" s="10">
        <v>2878</v>
      </c>
      <c r="P9" s="11">
        <f t="shared" si="2"/>
        <v>2878</v>
      </c>
      <c r="Q9" s="36" t="str">
        <f t="shared" si="3"/>
        <v>VYHOVUJE</v>
      </c>
    </row>
    <row r="10" spans="2:17" ht="33" customHeight="1">
      <c r="B10" s="98">
        <v>4</v>
      </c>
      <c r="C10" s="99" t="s">
        <v>46</v>
      </c>
      <c r="D10" s="100">
        <v>1</v>
      </c>
      <c r="E10" s="101" t="s">
        <v>15</v>
      </c>
      <c r="F10" s="102" t="s">
        <v>48</v>
      </c>
      <c r="G10" s="7" t="s">
        <v>77</v>
      </c>
      <c r="H10" s="164"/>
      <c r="I10" s="75"/>
      <c r="J10" s="75"/>
      <c r="K10" s="8">
        <f t="shared" si="0"/>
        <v>3056.4</v>
      </c>
      <c r="L10" s="8">
        <f t="shared" si="1"/>
        <v>3396</v>
      </c>
      <c r="M10" s="14">
        <f t="shared" si="4"/>
        <v>3056.4</v>
      </c>
      <c r="N10" s="9">
        <v>3396</v>
      </c>
      <c r="O10" s="10">
        <v>2878</v>
      </c>
      <c r="P10" s="11">
        <f t="shared" si="2"/>
        <v>2878</v>
      </c>
      <c r="Q10" s="36" t="str">
        <f t="shared" si="3"/>
        <v>VYHOVUJE</v>
      </c>
    </row>
    <row r="11" spans="1:17" ht="42.75" customHeight="1" thickBot="1">
      <c r="A11" s="103"/>
      <c r="B11" s="104">
        <v>5</v>
      </c>
      <c r="C11" s="105" t="s">
        <v>47</v>
      </c>
      <c r="D11" s="106">
        <v>1</v>
      </c>
      <c r="E11" s="107" t="s">
        <v>15</v>
      </c>
      <c r="F11" s="108" t="s">
        <v>48</v>
      </c>
      <c r="G11" s="38" t="s">
        <v>78</v>
      </c>
      <c r="H11" s="165"/>
      <c r="I11" s="75"/>
      <c r="J11" s="75"/>
      <c r="K11" s="49">
        <f t="shared" si="0"/>
        <v>3056.4</v>
      </c>
      <c r="L11" s="49">
        <f t="shared" si="1"/>
        <v>3396</v>
      </c>
      <c r="M11" s="50">
        <f t="shared" si="4"/>
        <v>3056.4</v>
      </c>
      <c r="N11" s="55">
        <v>3396</v>
      </c>
      <c r="O11" s="10">
        <v>2878</v>
      </c>
      <c r="P11" s="52">
        <f t="shared" si="2"/>
        <v>2878</v>
      </c>
      <c r="Q11" s="42" t="str">
        <f t="shared" si="3"/>
        <v>VYHOVUJE</v>
      </c>
    </row>
    <row r="12" spans="1:17" ht="46.5" thickBot="1" thickTop="1">
      <c r="A12" s="109"/>
      <c r="B12" s="110">
        <v>6</v>
      </c>
      <c r="C12" s="111" t="s">
        <v>21</v>
      </c>
      <c r="D12" s="112">
        <v>10</v>
      </c>
      <c r="E12" s="113" t="s">
        <v>15</v>
      </c>
      <c r="F12" s="114" t="s">
        <v>73</v>
      </c>
      <c r="G12" s="53" t="s">
        <v>93</v>
      </c>
      <c r="H12" s="113" t="s">
        <v>54</v>
      </c>
      <c r="I12" s="113" t="s">
        <v>22</v>
      </c>
      <c r="J12" s="113" t="s">
        <v>23</v>
      </c>
      <c r="K12" s="54">
        <f t="shared" si="0"/>
        <v>5400</v>
      </c>
      <c r="L12" s="54">
        <f t="shared" si="1"/>
        <v>6000</v>
      </c>
      <c r="M12" s="45">
        <f t="shared" si="4"/>
        <v>540</v>
      </c>
      <c r="N12" s="45">
        <v>600</v>
      </c>
      <c r="O12" s="46">
        <v>208</v>
      </c>
      <c r="P12" s="47">
        <f t="shared" si="2"/>
        <v>2080</v>
      </c>
      <c r="Q12" s="48" t="str">
        <f t="shared" si="3"/>
        <v>VYHOVUJE</v>
      </c>
    </row>
    <row r="13" spans="1:17" ht="60" customHeight="1" thickTop="1">
      <c r="A13" s="92"/>
      <c r="B13" s="93">
        <v>7</v>
      </c>
      <c r="C13" s="115" t="s">
        <v>24</v>
      </c>
      <c r="D13" s="95">
        <v>3</v>
      </c>
      <c r="E13" s="96" t="s">
        <v>15</v>
      </c>
      <c r="F13" s="116" t="s">
        <v>66</v>
      </c>
      <c r="G13" s="12" t="s">
        <v>79</v>
      </c>
      <c r="H13" s="163" t="s">
        <v>54</v>
      </c>
      <c r="I13" s="163" t="s">
        <v>27</v>
      </c>
      <c r="J13" s="163" t="s">
        <v>28</v>
      </c>
      <c r="K13" s="13">
        <f t="shared" si="0"/>
        <v>5400</v>
      </c>
      <c r="L13" s="13">
        <f t="shared" si="1"/>
        <v>6000</v>
      </c>
      <c r="M13" s="14">
        <f t="shared" si="4"/>
        <v>1800</v>
      </c>
      <c r="N13" s="14">
        <v>2000</v>
      </c>
      <c r="O13" s="15">
        <v>534</v>
      </c>
      <c r="P13" s="16">
        <f t="shared" si="2"/>
        <v>1602</v>
      </c>
      <c r="Q13" s="36" t="str">
        <f t="shared" si="3"/>
        <v>VYHOVUJE</v>
      </c>
    </row>
    <row r="14" spans="2:17" ht="55.5" customHeight="1">
      <c r="B14" s="98">
        <v>8</v>
      </c>
      <c r="C14" s="102" t="s">
        <v>49</v>
      </c>
      <c r="D14" s="100">
        <v>1</v>
      </c>
      <c r="E14" s="117" t="s">
        <v>15</v>
      </c>
      <c r="F14" s="102" t="s">
        <v>68</v>
      </c>
      <c r="G14" s="37" t="s">
        <v>80</v>
      </c>
      <c r="H14" s="164"/>
      <c r="I14" s="164"/>
      <c r="J14" s="164"/>
      <c r="K14" s="8">
        <f t="shared" si="0"/>
        <v>1800</v>
      </c>
      <c r="L14" s="8">
        <f t="shared" si="1"/>
        <v>2000</v>
      </c>
      <c r="M14" s="14">
        <f t="shared" si="4"/>
        <v>1800</v>
      </c>
      <c r="N14" s="9">
        <v>2000</v>
      </c>
      <c r="O14" s="10">
        <v>361</v>
      </c>
      <c r="P14" s="11">
        <f t="shared" si="2"/>
        <v>361</v>
      </c>
      <c r="Q14" s="36" t="str">
        <f t="shared" si="3"/>
        <v>VYHOVUJE</v>
      </c>
    </row>
    <row r="15" spans="2:17" ht="60.75" customHeight="1">
      <c r="B15" s="98">
        <v>9</v>
      </c>
      <c r="C15" s="102" t="s">
        <v>50</v>
      </c>
      <c r="D15" s="100">
        <v>2</v>
      </c>
      <c r="E15" s="117" t="s">
        <v>15</v>
      </c>
      <c r="F15" s="102" t="s">
        <v>67</v>
      </c>
      <c r="G15" s="37" t="s">
        <v>81</v>
      </c>
      <c r="H15" s="164"/>
      <c r="I15" s="164"/>
      <c r="J15" s="164"/>
      <c r="K15" s="8">
        <f t="shared" si="0"/>
        <v>3600</v>
      </c>
      <c r="L15" s="8">
        <f t="shared" si="1"/>
        <v>4000</v>
      </c>
      <c r="M15" s="14">
        <f t="shared" si="4"/>
        <v>1800</v>
      </c>
      <c r="N15" s="9">
        <v>2000</v>
      </c>
      <c r="O15" s="10">
        <v>361</v>
      </c>
      <c r="P15" s="11">
        <f t="shared" si="2"/>
        <v>722</v>
      </c>
      <c r="Q15" s="36" t="str">
        <f t="shared" si="3"/>
        <v>VYHOVUJE</v>
      </c>
    </row>
    <row r="16" spans="2:17" ht="54" customHeight="1">
      <c r="B16" s="98">
        <v>10</v>
      </c>
      <c r="C16" s="102" t="s">
        <v>25</v>
      </c>
      <c r="D16" s="100">
        <v>2</v>
      </c>
      <c r="E16" s="117" t="s">
        <v>15</v>
      </c>
      <c r="F16" s="102" t="s">
        <v>66</v>
      </c>
      <c r="G16" s="37" t="s">
        <v>79</v>
      </c>
      <c r="H16" s="164"/>
      <c r="I16" s="164"/>
      <c r="J16" s="164"/>
      <c r="K16" s="8">
        <f t="shared" si="0"/>
        <v>3600</v>
      </c>
      <c r="L16" s="8">
        <f t="shared" si="1"/>
        <v>4000</v>
      </c>
      <c r="M16" s="14">
        <f t="shared" si="4"/>
        <v>1800</v>
      </c>
      <c r="N16" s="9">
        <v>2000</v>
      </c>
      <c r="O16" s="10">
        <v>534</v>
      </c>
      <c r="P16" s="11">
        <f t="shared" si="2"/>
        <v>1068</v>
      </c>
      <c r="Q16" s="36" t="str">
        <f t="shared" si="3"/>
        <v>VYHOVUJE</v>
      </c>
    </row>
    <row r="17" spans="2:17" ht="60.75" customHeight="1">
      <c r="B17" s="98">
        <v>11</v>
      </c>
      <c r="C17" s="102" t="s">
        <v>26</v>
      </c>
      <c r="D17" s="100">
        <v>1</v>
      </c>
      <c r="E17" s="117" t="s">
        <v>15</v>
      </c>
      <c r="F17" s="102" t="s">
        <v>69</v>
      </c>
      <c r="G17" s="37" t="s">
        <v>82</v>
      </c>
      <c r="H17" s="164"/>
      <c r="I17" s="164"/>
      <c r="J17" s="164"/>
      <c r="K17" s="8">
        <f t="shared" si="0"/>
        <v>2250</v>
      </c>
      <c r="L17" s="8">
        <f t="shared" si="1"/>
        <v>2500</v>
      </c>
      <c r="M17" s="14">
        <f t="shared" si="4"/>
        <v>2250</v>
      </c>
      <c r="N17" s="14">
        <v>2500</v>
      </c>
      <c r="O17" s="10">
        <v>865</v>
      </c>
      <c r="P17" s="11">
        <f t="shared" si="2"/>
        <v>865</v>
      </c>
      <c r="Q17" s="36" t="str">
        <f t="shared" si="3"/>
        <v>VYHOVUJE</v>
      </c>
    </row>
    <row r="18" spans="2:17" ht="60.75" customHeight="1">
      <c r="B18" s="98">
        <v>12</v>
      </c>
      <c r="C18" s="102" t="s">
        <v>51</v>
      </c>
      <c r="D18" s="100">
        <v>1</v>
      </c>
      <c r="E18" s="117" t="s">
        <v>15</v>
      </c>
      <c r="F18" s="102" t="s">
        <v>70</v>
      </c>
      <c r="G18" s="37" t="s">
        <v>83</v>
      </c>
      <c r="H18" s="164"/>
      <c r="I18" s="164"/>
      <c r="J18" s="164"/>
      <c r="K18" s="8">
        <f t="shared" si="0"/>
        <v>3600</v>
      </c>
      <c r="L18" s="8">
        <f t="shared" si="1"/>
        <v>4000</v>
      </c>
      <c r="M18" s="14">
        <f t="shared" si="4"/>
        <v>3600</v>
      </c>
      <c r="N18" s="9">
        <v>4000</v>
      </c>
      <c r="O18" s="10">
        <v>952</v>
      </c>
      <c r="P18" s="11">
        <f t="shared" si="2"/>
        <v>952</v>
      </c>
      <c r="Q18" s="36" t="str">
        <f t="shared" si="3"/>
        <v>VYHOVUJE</v>
      </c>
    </row>
    <row r="19" spans="2:17" ht="53.25" customHeight="1">
      <c r="B19" s="98">
        <v>13</v>
      </c>
      <c r="C19" s="102" t="s">
        <v>52</v>
      </c>
      <c r="D19" s="100">
        <v>1</v>
      </c>
      <c r="E19" s="117" t="s">
        <v>15</v>
      </c>
      <c r="F19" s="102" t="s">
        <v>71</v>
      </c>
      <c r="G19" s="37" t="s">
        <v>84</v>
      </c>
      <c r="H19" s="164"/>
      <c r="I19" s="164"/>
      <c r="J19" s="164"/>
      <c r="K19" s="8">
        <f t="shared" si="0"/>
        <v>3600</v>
      </c>
      <c r="L19" s="8">
        <f t="shared" si="1"/>
        <v>4000</v>
      </c>
      <c r="M19" s="14">
        <f t="shared" si="4"/>
        <v>3600</v>
      </c>
      <c r="N19" s="9">
        <v>4000</v>
      </c>
      <c r="O19" s="10">
        <v>952</v>
      </c>
      <c r="P19" s="11">
        <f t="shared" si="2"/>
        <v>952</v>
      </c>
      <c r="Q19" s="36" t="str">
        <f t="shared" si="3"/>
        <v>VYHOVUJE</v>
      </c>
    </row>
    <row r="20" spans="2:17" ht="60.75" customHeight="1" thickBot="1">
      <c r="B20" s="104">
        <v>14</v>
      </c>
      <c r="C20" s="108" t="s">
        <v>53</v>
      </c>
      <c r="D20" s="106">
        <v>1</v>
      </c>
      <c r="E20" s="107" t="s">
        <v>15</v>
      </c>
      <c r="F20" s="116" t="s">
        <v>71</v>
      </c>
      <c r="G20" s="38" t="s">
        <v>85</v>
      </c>
      <c r="H20" s="165"/>
      <c r="I20" s="165"/>
      <c r="J20" s="165"/>
      <c r="K20" s="49">
        <f t="shared" si="0"/>
        <v>3600</v>
      </c>
      <c r="L20" s="49">
        <f t="shared" si="1"/>
        <v>4000</v>
      </c>
      <c r="M20" s="50">
        <f t="shared" si="4"/>
        <v>3600</v>
      </c>
      <c r="N20" s="55">
        <v>4000</v>
      </c>
      <c r="O20" s="51">
        <v>952</v>
      </c>
      <c r="P20" s="52">
        <f t="shared" si="2"/>
        <v>952</v>
      </c>
      <c r="Q20" s="42" t="str">
        <f t="shared" si="3"/>
        <v>VYHOVUJE</v>
      </c>
    </row>
    <row r="21" spans="1:17" ht="30" customHeight="1" thickTop="1">
      <c r="A21" s="118"/>
      <c r="B21" s="119">
        <v>15</v>
      </c>
      <c r="C21" s="120" t="s">
        <v>29</v>
      </c>
      <c r="D21" s="121">
        <v>2</v>
      </c>
      <c r="E21" s="122" t="s">
        <v>15</v>
      </c>
      <c r="F21" s="123" t="s">
        <v>30</v>
      </c>
      <c r="G21" s="56" t="s">
        <v>87</v>
      </c>
      <c r="H21" s="163" t="s">
        <v>54</v>
      </c>
      <c r="I21" s="74"/>
      <c r="J21" s="74"/>
      <c r="K21" s="57">
        <f t="shared" si="0"/>
        <v>2520</v>
      </c>
      <c r="L21" s="58">
        <f t="shared" si="1"/>
        <v>2800</v>
      </c>
      <c r="M21" s="59">
        <f t="shared" si="4"/>
        <v>1260</v>
      </c>
      <c r="N21" s="60">
        <v>1400</v>
      </c>
      <c r="O21" s="61">
        <v>1086</v>
      </c>
      <c r="P21" s="62">
        <f t="shared" si="2"/>
        <v>2172</v>
      </c>
      <c r="Q21" s="63" t="str">
        <f t="shared" si="3"/>
        <v>VYHOVUJE</v>
      </c>
    </row>
    <row r="22" spans="1:17" ht="25.5" customHeight="1">
      <c r="A22" s="124"/>
      <c r="B22" s="125">
        <v>16</v>
      </c>
      <c r="C22" s="126" t="s">
        <v>31</v>
      </c>
      <c r="D22" s="100">
        <v>2</v>
      </c>
      <c r="E22" s="101" t="s">
        <v>15</v>
      </c>
      <c r="F22" s="127" t="s">
        <v>32</v>
      </c>
      <c r="G22" s="7" t="s">
        <v>86</v>
      </c>
      <c r="H22" s="164"/>
      <c r="I22" s="75"/>
      <c r="J22" s="75"/>
      <c r="K22" s="13">
        <f t="shared" si="0"/>
        <v>3240</v>
      </c>
      <c r="L22" s="41">
        <f t="shared" si="1"/>
        <v>3600</v>
      </c>
      <c r="M22" s="14">
        <f t="shared" si="4"/>
        <v>1620</v>
      </c>
      <c r="N22" s="40">
        <v>1800</v>
      </c>
      <c r="O22" s="15">
        <v>1464</v>
      </c>
      <c r="P22" s="16">
        <f t="shared" si="2"/>
        <v>2928</v>
      </c>
      <c r="Q22" s="36" t="str">
        <f t="shared" si="3"/>
        <v>VYHOVUJE</v>
      </c>
    </row>
    <row r="23" spans="1:17" ht="26.25" customHeight="1">
      <c r="A23" s="124"/>
      <c r="B23" s="128">
        <v>17</v>
      </c>
      <c r="C23" s="126" t="s">
        <v>33</v>
      </c>
      <c r="D23" s="100">
        <v>1</v>
      </c>
      <c r="E23" s="101" t="s">
        <v>15</v>
      </c>
      <c r="F23" s="129" t="s">
        <v>34</v>
      </c>
      <c r="G23" s="7" t="s">
        <v>88</v>
      </c>
      <c r="H23" s="164"/>
      <c r="I23" s="75"/>
      <c r="J23" s="75"/>
      <c r="K23" s="8">
        <f t="shared" si="0"/>
        <v>3600</v>
      </c>
      <c r="L23" s="39">
        <f t="shared" si="1"/>
        <v>4000</v>
      </c>
      <c r="M23" s="14">
        <f t="shared" si="4"/>
        <v>3600</v>
      </c>
      <c r="N23" s="40">
        <v>4000</v>
      </c>
      <c r="O23" s="10">
        <v>3319</v>
      </c>
      <c r="P23" s="11">
        <f t="shared" si="2"/>
        <v>3319</v>
      </c>
      <c r="Q23" s="36" t="str">
        <f t="shared" si="3"/>
        <v>VYHOVUJE</v>
      </c>
    </row>
    <row r="24" spans="1:17" ht="30">
      <c r="A24" s="124"/>
      <c r="B24" s="128">
        <v>18</v>
      </c>
      <c r="C24" s="126" t="s">
        <v>35</v>
      </c>
      <c r="D24" s="100">
        <v>1</v>
      </c>
      <c r="E24" s="101" t="s">
        <v>15</v>
      </c>
      <c r="F24" s="129" t="s">
        <v>34</v>
      </c>
      <c r="G24" s="7" t="s">
        <v>89</v>
      </c>
      <c r="H24" s="164"/>
      <c r="I24" s="75" t="s">
        <v>42</v>
      </c>
      <c r="J24" s="75" t="s">
        <v>41</v>
      </c>
      <c r="K24" s="8">
        <f t="shared" si="0"/>
        <v>3600</v>
      </c>
      <c r="L24" s="39">
        <f t="shared" si="1"/>
        <v>4000</v>
      </c>
      <c r="M24" s="14">
        <f t="shared" si="4"/>
        <v>3600</v>
      </c>
      <c r="N24" s="40">
        <v>4000</v>
      </c>
      <c r="O24" s="10">
        <v>3319</v>
      </c>
      <c r="P24" s="11">
        <f t="shared" si="2"/>
        <v>3319</v>
      </c>
      <c r="Q24" s="36" t="str">
        <f t="shared" si="3"/>
        <v>VYHOVUJE</v>
      </c>
    </row>
    <row r="25" spans="1:17" ht="30" customHeight="1">
      <c r="A25" s="124"/>
      <c r="B25" s="128">
        <v>19</v>
      </c>
      <c r="C25" s="126" t="s">
        <v>36</v>
      </c>
      <c r="D25" s="100">
        <v>2</v>
      </c>
      <c r="E25" s="101" t="s">
        <v>15</v>
      </c>
      <c r="F25" s="129" t="s">
        <v>37</v>
      </c>
      <c r="G25" s="7" t="s">
        <v>90</v>
      </c>
      <c r="H25" s="164"/>
      <c r="I25" s="75"/>
      <c r="J25" s="75"/>
      <c r="K25" s="8">
        <f t="shared" si="0"/>
        <v>4320</v>
      </c>
      <c r="L25" s="39">
        <f t="shared" si="1"/>
        <v>4800</v>
      </c>
      <c r="M25" s="14">
        <f t="shared" si="4"/>
        <v>2160</v>
      </c>
      <c r="N25" s="40">
        <v>2400</v>
      </c>
      <c r="O25" s="10">
        <v>1875</v>
      </c>
      <c r="P25" s="11">
        <f t="shared" si="2"/>
        <v>3750</v>
      </c>
      <c r="Q25" s="36" t="str">
        <f t="shared" si="3"/>
        <v>VYHOVUJE</v>
      </c>
    </row>
    <row r="26" spans="1:17" ht="33" customHeight="1">
      <c r="A26" s="124"/>
      <c r="B26" s="128">
        <v>20</v>
      </c>
      <c r="C26" s="126" t="s">
        <v>38</v>
      </c>
      <c r="D26" s="100">
        <v>1</v>
      </c>
      <c r="E26" s="101" t="s">
        <v>15</v>
      </c>
      <c r="F26" s="129" t="s">
        <v>34</v>
      </c>
      <c r="G26" s="7" t="s">
        <v>91</v>
      </c>
      <c r="H26" s="164"/>
      <c r="I26" s="75"/>
      <c r="J26" s="75"/>
      <c r="K26" s="8">
        <f t="shared" si="0"/>
        <v>3600</v>
      </c>
      <c r="L26" s="39">
        <f t="shared" si="1"/>
        <v>4000</v>
      </c>
      <c r="M26" s="14">
        <f t="shared" si="4"/>
        <v>3600</v>
      </c>
      <c r="N26" s="40">
        <v>4000</v>
      </c>
      <c r="O26" s="10">
        <v>3320</v>
      </c>
      <c r="P26" s="11">
        <f t="shared" si="2"/>
        <v>3320</v>
      </c>
      <c r="Q26" s="36" t="str">
        <f t="shared" si="3"/>
        <v>VYHOVUJE</v>
      </c>
    </row>
    <row r="27" spans="1:17" ht="26.25" customHeight="1" thickBot="1">
      <c r="A27" s="130"/>
      <c r="B27" s="131">
        <v>21</v>
      </c>
      <c r="C27" s="132" t="s">
        <v>39</v>
      </c>
      <c r="D27" s="133">
        <v>3</v>
      </c>
      <c r="E27" s="134" t="s">
        <v>15</v>
      </c>
      <c r="F27" s="135" t="s">
        <v>40</v>
      </c>
      <c r="G27" s="64" t="s">
        <v>92</v>
      </c>
      <c r="H27" s="165"/>
      <c r="I27" s="76"/>
      <c r="J27" s="76"/>
      <c r="K27" s="65">
        <f t="shared" si="0"/>
        <v>16200</v>
      </c>
      <c r="L27" s="66">
        <f t="shared" si="1"/>
        <v>18000</v>
      </c>
      <c r="M27" s="67">
        <f t="shared" si="4"/>
        <v>5400</v>
      </c>
      <c r="N27" s="68">
        <v>6000</v>
      </c>
      <c r="O27" s="69">
        <v>5520</v>
      </c>
      <c r="P27" s="70">
        <f t="shared" si="2"/>
        <v>16560</v>
      </c>
      <c r="Q27" s="71" t="str">
        <f t="shared" si="3"/>
        <v>VYHOVUJE</v>
      </c>
    </row>
    <row r="28" spans="1:18" ht="13.5" customHeight="1" thickBot="1" thickTop="1">
      <c r="A28" s="136"/>
      <c r="B28" s="136"/>
      <c r="C28" s="137"/>
      <c r="D28" s="136"/>
      <c r="E28" s="137"/>
      <c r="F28" s="137"/>
      <c r="G28" s="136"/>
      <c r="H28" s="137"/>
      <c r="I28" s="137"/>
      <c r="J28" s="137"/>
      <c r="K28" s="136"/>
      <c r="L28" s="136"/>
      <c r="M28" s="136"/>
      <c r="N28" s="136"/>
      <c r="O28" s="136"/>
      <c r="P28" s="136"/>
      <c r="Q28" s="136"/>
      <c r="R28" s="136"/>
    </row>
    <row r="29" spans="1:17" ht="60.75" customHeight="1" thickBot="1" thickTop="1">
      <c r="A29" s="138"/>
      <c r="B29" s="162" t="s">
        <v>6</v>
      </c>
      <c r="C29" s="162"/>
      <c r="D29" s="162"/>
      <c r="E29" s="162"/>
      <c r="F29" s="162"/>
      <c r="G29" s="162"/>
      <c r="H29" s="32"/>
      <c r="I29" s="139"/>
      <c r="J29" s="139"/>
      <c r="K29" s="140"/>
      <c r="L29" s="1"/>
      <c r="M29" s="35" t="s">
        <v>7</v>
      </c>
      <c r="N29" s="28" t="s">
        <v>8</v>
      </c>
      <c r="O29" s="152" t="s">
        <v>9</v>
      </c>
      <c r="P29" s="153"/>
      <c r="Q29" s="154"/>
    </row>
    <row r="30" spans="1:17" ht="33" customHeight="1" thickBot="1" thickTop="1">
      <c r="A30" s="138"/>
      <c r="B30" s="155" t="s">
        <v>5</v>
      </c>
      <c r="C30" s="155"/>
      <c r="D30" s="155"/>
      <c r="E30" s="155"/>
      <c r="F30" s="155"/>
      <c r="G30" s="155"/>
      <c r="H30" s="141"/>
      <c r="I30" s="33"/>
      <c r="J30" s="33"/>
      <c r="K30" s="2"/>
      <c r="L30" s="3"/>
      <c r="M30" s="4">
        <f>SUM(K7:K27)</f>
        <v>86779.8</v>
      </c>
      <c r="N30" s="73">
        <f>SUM(L7:L27)</f>
        <v>96422</v>
      </c>
      <c r="O30" s="156">
        <f>SUM(P7:P27)</f>
        <v>59640</v>
      </c>
      <c r="P30" s="157"/>
      <c r="Q30" s="158"/>
    </row>
    <row r="31" spans="1:18" ht="39.75" customHeight="1" thickTop="1">
      <c r="A31" s="138"/>
      <c r="I31" s="34"/>
      <c r="J31" s="34"/>
      <c r="K31" s="5"/>
      <c r="L31" s="144"/>
      <c r="M31" s="144"/>
      <c r="N31" s="144"/>
      <c r="O31" s="145"/>
      <c r="P31" s="145"/>
      <c r="Q31" s="145"/>
      <c r="R31" s="145"/>
    </row>
    <row r="32" spans="1:18" ht="19.9" customHeight="1">
      <c r="A32" s="138"/>
      <c r="I32" s="34"/>
      <c r="J32" s="34"/>
      <c r="K32" s="5"/>
      <c r="L32" s="144"/>
      <c r="M32" s="144"/>
      <c r="N32" s="6"/>
      <c r="O32" s="6"/>
      <c r="P32" s="6"/>
      <c r="Q32" s="145"/>
      <c r="R32" s="145"/>
    </row>
    <row r="33" spans="1:18" ht="71.25" customHeight="1">
      <c r="A33" s="138"/>
      <c r="I33" s="34"/>
      <c r="J33" s="34"/>
      <c r="K33" s="5"/>
      <c r="L33" s="144"/>
      <c r="M33" s="144"/>
      <c r="N33" s="6"/>
      <c r="O33" s="6"/>
      <c r="P33" s="6"/>
      <c r="Q33" s="145"/>
      <c r="R33" s="145"/>
    </row>
    <row r="34" spans="1:18" ht="36" customHeight="1">
      <c r="A34" s="138"/>
      <c r="I34" s="146"/>
      <c r="J34" s="146"/>
      <c r="K34" s="147"/>
      <c r="L34" s="147"/>
      <c r="M34" s="147"/>
      <c r="N34" s="144"/>
      <c r="O34" s="145"/>
      <c r="P34" s="145"/>
      <c r="Q34" s="145"/>
      <c r="R34" s="145"/>
    </row>
    <row r="35" spans="1:18" ht="14.25" customHeight="1">
      <c r="A35" s="138"/>
      <c r="B35" s="145"/>
      <c r="C35" s="148"/>
      <c r="D35" s="149"/>
      <c r="E35" s="150"/>
      <c r="F35" s="148"/>
      <c r="G35" s="144"/>
      <c r="H35" s="148"/>
      <c r="I35" s="151"/>
      <c r="J35" s="151"/>
      <c r="K35" s="144"/>
      <c r="L35" s="144"/>
      <c r="M35" s="144"/>
      <c r="N35" s="144"/>
      <c r="O35" s="145"/>
      <c r="P35" s="145"/>
      <c r="Q35" s="145"/>
      <c r="R35" s="145"/>
    </row>
    <row r="36" spans="1:18" ht="14.25" customHeight="1">
      <c r="A36" s="138"/>
      <c r="B36" s="145"/>
      <c r="C36" s="148"/>
      <c r="D36" s="149"/>
      <c r="E36" s="150"/>
      <c r="F36" s="148"/>
      <c r="G36" s="144"/>
      <c r="H36" s="148"/>
      <c r="I36" s="151"/>
      <c r="J36" s="151"/>
      <c r="K36" s="144"/>
      <c r="L36" s="144"/>
      <c r="M36" s="144"/>
      <c r="N36" s="144"/>
      <c r="O36" s="145"/>
      <c r="P36" s="145"/>
      <c r="Q36" s="145"/>
      <c r="R36" s="145"/>
    </row>
    <row r="37" spans="1:18" ht="14.25" customHeight="1">
      <c r="A37" s="138"/>
      <c r="B37" s="145"/>
      <c r="C37" s="148"/>
      <c r="D37" s="149"/>
      <c r="E37" s="150"/>
      <c r="F37" s="148"/>
      <c r="G37" s="144"/>
      <c r="H37" s="148"/>
      <c r="I37" s="151"/>
      <c r="J37" s="151"/>
      <c r="K37" s="144"/>
      <c r="L37" s="144"/>
      <c r="M37" s="144"/>
      <c r="N37" s="144"/>
      <c r="O37" s="145"/>
      <c r="P37" s="145"/>
      <c r="Q37" s="145"/>
      <c r="R37" s="145"/>
    </row>
    <row r="38" spans="1:18" ht="14.25" customHeight="1">
      <c r="A38" s="138"/>
      <c r="B38" s="145"/>
      <c r="C38" s="148"/>
      <c r="D38" s="149"/>
      <c r="E38" s="150"/>
      <c r="F38" s="148"/>
      <c r="G38" s="144"/>
      <c r="H38" s="148"/>
      <c r="I38" s="151"/>
      <c r="J38" s="151"/>
      <c r="K38" s="144"/>
      <c r="L38" s="144"/>
      <c r="M38" s="144"/>
      <c r="N38" s="144"/>
      <c r="O38" s="145"/>
      <c r="P38" s="145"/>
      <c r="Q38" s="145"/>
      <c r="R38" s="145"/>
    </row>
    <row r="39" spans="3:13" ht="15">
      <c r="C39" s="20"/>
      <c r="D39" s="91"/>
      <c r="E39" s="20"/>
      <c r="F39" s="20"/>
      <c r="G39" s="91"/>
      <c r="H39" s="20"/>
      <c r="J39" s="20"/>
      <c r="K39" s="91"/>
      <c r="L39" s="91"/>
      <c r="M39" s="91"/>
    </row>
    <row r="40" spans="3:13" ht="15">
      <c r="C40" s="20"/>
      <c r="D40" s="91"/>
      <c r="E40" s="20"/>
      <c r="F40" s="20"/>
      <c r="G40" s="91"/>
      <c r="H40" s="20"/>
      <c r="J40" s="20"/>
      <c r="K40" s="91"/>
      <c r="L40" s="91"/>
      <c r="M40" s="91"/>
    </row>
    <row r="41" spans="3:13" ht="15">
      <c r="C41" s="20"/>
      <c r="D41" s="91"/>
      <c r="E41" s="20"/>
      <c r="F41" s="20"/>
      <c r="G41" s="91"/>
      <c r="H41" s="20"/>
      <c r="J41" s="20"/>
      <c r="K41" s="91"/>
      <c r="L41" s="91"/>
      <c r="M41" s="91"/>
    </row>
  </sheetData>
  <mergeCells count="11">
    <mergeCell ref="O29:Q29"/>
    <mergeCell ref="B30:G30"/>
    <mergeCell ref="O30:Q30"/>
    <mergeCell ref="O2:Q2"/>
    <mergeCell ref="B1:C1"/>
    <mergeCell ref="B29:G29"/>
    <mergeCell ref="H8:H11"/>
    <mergeCell ref="H21:H27"/>
    <mergeCell ref="H13:H20"/>
    <mergeCell ref="I13:I20"/>
    <mergeCell ref="J13:J20"/>
  </mergeCells>
  <conditionalFormatting sqref="B7:B27">
    <cfRule type="containsBlanks" priority="32" dxfId="0">
      <formula>LEN(TRIM(B7))=0</formula>
    </cfRule>
  </conditionalFormatting>
  <conditionalFormatting sqref="G7:G27">
    <cfRule type="containsBlanks" priority="30" dxfId="13">
      <formula>LEN(TRIM(G7))=0</formula>
    </cfRule>
    <cfRule type="notContainsBlanks" priority="31" dxfId="12">
      <formula>LEN(TRIM(G7))&gt;0</formula>
    </cfRule>
  </conditionalFormatting>
  <conditionalFormatting sqref="B7:B27">
    <cfRule type="cellIs" priority="27" dxfId="20" operator="greaterThanOrEqual">
      <formula>1</formula>
    </cfRule>
  </conditionalFormatting>
  <conditionalFormatting sqref="O15:O16 O18:O19 O21:O22 O24:O25 O27 O7 O9:O13">
    <cfRule type="notContainsBlanks" priority="25" dxfId="7">
      <formula>LEN(TRIM(O7))&gt;0</formula>
    </cfRule>
    <cfRule type="containsBlanks" priority="26" dxfId="6">
      <formula>LEN(TRIM(O7))=0</formula>
    </cfRule>
  </conditionalFormatting>
  <conditionalFormatting sqref="Q7:Q27">
    <cfRule type="cellIs" priority="23" dxfId="17" operator="equal">
      <formula>"NEVYHOVUJE"</formula>
    </cfRule>
    <cfRule type="cellIs" priority="24" dxfId="16" operator="equal">
      <formula>"VYHOVUJE"</formula>
    </cfRule>
  </conditionalFormatting>
  <conditionalFormatting sqref="O8 O14 O17 O20 O23 O26">
    <cfRule type="notContainsBlanks" priority="21" dxfId="7">
      <formula>LEN(TRIM(O8))&gt;0</formula>
    </cfRule>
    <cfRule type="containsBlanks" priority="22" dxfId="6">
      <formula>LEN(TRIM(O8))=0</formula>
    </cfRule>
  </conditionalFormatting>
  <conditionalFormatting sqref="B4">
    <cfRule type="containsBlanks" priority="13" dxfId="13">
      <formula>LEN(TRIM(B4))=0</formula>
    </cfRule>
    <cfRule type="notContainsBlanks" priority="14" dxfId="12">
      <formula>LEN(TRIM(B4))&gt;0</formula>
    </cfRule>
  </conditionalFormatting>
  <conditionalFormatting sqref="D7">
    <cfRule type="containsBlanks" priority="12" dxfId="0">
      <formula>LEN(TRIM(D7))=0</formula>
    </cfRule>
  </conditionalFormatting>
  <conditionalFormatting sqref="D8:D11">
    <cfRule type="containsBlanks" priority="11" dxfId="0">
      <formula>LEN(TRIM(D8))=0</formula>
    </cfRule>
  </conditionalFormatting>
  <conditionalFormatting sqref="N8 N10:N11">
    <cfRule type="notContainsBlanks" priority="9" dxfId="7">
      <formula>LEN(TRIM(N8))&gt;0</formula>
    </cfRule>
    <cfRule type="containsBlanks" priority="10" dxfId="6">
      <formula>LEN(TRIM(N8))=0</formula>
    </cfRule>
  </conditionalFormatting>
  <conditionalFormatting sqref="N9">
    <cfRule type="notContainsBlanks" priority="7" dxfId="7">
      <formula>LEN(TRIM(N9))&gt;0</formula>
    </cfRule>
    <cfRule type="containsBlanks" priority="8" dxfId="6">
      <formula>LEN(TRIM(N9))=0</formula>
    </cfRule>
  </conditionalFormatting>
  <conditionalFormatting sqref="D12">
    <cfRule type="containsBlanks" priority="6" dxfId="0">
      <formula>LEN(TRIM(D12))=0</formula>
    </cfRule>
  </conditionalFormatting>
  <conditionalFormatting sqref="D13">
    <cfRule type="containsBlanks" priority="5" dxfId="0">
      <formula>LEN(TRIM(D13))=0</formula>
    </cfRule>
  </conditionalFormatting>
  <conditionalFormatting sqref="D14:D20">
    <cfRule type="containsBlanks" priority="4" dxfId="0">
      <formula>LEN(TRIM(D14))=0</formula>
    </cfRule>
  </conditionalFormatting>
  <conditionalFormatting sqref="D22">
    <cfRule type="containsBlanks" priority="3" dxfId="0">
      <formula>LEN(TRIM(D22))=0</formula>
    </cfRule>
  </conditionalFormatting>
  <conditionalFormatting sqref="D21">
    <cfRule type="containsBlanks" priority="2" dxfId="0">
      <formula>LEN(TRIM(D21))=0</formula>
    </cfRule>
  </conditionalFormatting>
  <conditionalFormatting sqref="D23:D27">
    <cfRule type="containsBlanks" priority="1" dxfId="0">
      <formula>LEN(TRIM(D23))=0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nLl/fQ4x1WL+H507DudBi+4xFs0=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Ya5vebu68UiiIQ6uWvlSkB5JvK4=</DigestValue>
    </Reference>
  </SignedInfo>
  <SignatureValue>h5m5A6AiijmnH/eY3kVDPVUbJbORe9wDkLMCj/2pr0GfOga2p4HSlf2dH4jWuK/r6O+tFDaqzInh
/PsXyIjTHVMInkCjEo9OaJd1sGhlSZrbU6Ov+6N/9S3xIpkTez0E8rslyqCsDX6Yj4GaWeJLO4gw
hun/LYtiiEtibAA2ezH8CncPhokOVCT2yUniRKlhheIl7Vp2yfHpmtkvVBUiIVzq0Tfh70aM46Ds
FLqQd+DqahNO9ZC1OsMgvJkMxo6Rz+yBW69Z8Eke3UhhBssyr3UL1dh5aXyvk9PW5NvKV/QBvYzB
hD81Zu0+u3pSHPKgUBvNlwvcuzL2wZzM5tbBtA==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CSQOCvVihhyQhPNx2e3yDH6nZAc=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7ETOui5M2Qur6TnwFCaalc8h1SE=</DigestValue>
      </Reference>
      <Reference URI="/xl/styles.xml?ContentType=application/vnd.openxmlformats-officedocument.spreadsheetml.styles+xml">
        <DigestMethod Algorithm="http://www.w3.org/2000/09/xmldsig#sha1"/>
        <DigestValue>fvuW/W+tEQxRJxNUKfboXlxXbx8=</DigestValue>
      </Reference>
      <Reference URI="/xl/worksheets/sheet1.xml?ContentType=application/vnd.openxmlformats-officedocument.spreadsheetml.worksheet+xml">
        <DigestMethod Algorithm="http://www.w3.org/2000/09/xmldsig#sha1"/>
        <DigestValue>CvwhVSPyTTOOu21v0Sb1rmbDk3w=</DigestValue>
      </Reference>
      <Reference URI="/xl/sharedStrings.xml?ContentType=application/vnd.openxmlformats-officedocument.spreadsheetml.sharedStrings+xml">
        <DigestMethod Algorithm="http://www.w3.org/2000/09/xmldsig#sha1"/>
        <DigestValue>DJhjpld+6GNkY0O4qwDWsVTAz6o=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HKtjVeT7wKT3L3fj6cF9xp4XYaU=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2016-03-16T16:06:22Z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2016-03-16T16:06:22Z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XraXmMpbTXdZcgkW9WjCeHPPZ4Q=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qg/gofUoy0R1X2oHGLMaUZP2gMU=</DigestValue>
    </Reference>
  </SignedInfo>
  <SignatureValue>K3F1qrks+a+HQM30PTXfX8zImxSjiROjKkDyCbk2XL6NCusNMM+1CZBPGfM040cDiqnuTkdmmCj1
Tg2Y8juZRx/aushmmq+NaoCDiJ6Ld17+P8SCME7a5wL00j6AytagwajUYIUKzIdSMcGJHx562SVN
+wXw/uJLgN33rac8pmcsYof42PzlGeQUIBM2kaQDnMyIkI0elbCzB7C+2dR2PoG/FzKPc34tG/Hz
T1170lNknNfphA60/4/GBbFdj51OnXZ6ALPtWTtDdhRDLeI+yHxWPAvCVYkolHJzOYmIlT7lqsgt
OP8yqCxm/nCqaJfai4QA7ra2MeguOvlK0PmTZQ==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CSQOCvVihhyQhPNx2e3yDH6nZAc=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7ETOui5M2Qur6TnwFCaalc8h1SE=</DigestValue>
      </Reference>
      <Reference URI="/xl/styles.xml?ContentType=application/vnd.openxmlformats-officedocument.spreadsheetml.styles+xml">
        <DigestMethod Algorithm="http://www.w3.org/2000/09/xmldsig#sha1"/>
        <DigestValue>fvuW/W+tEQxRJxNUKfboXlxXbx8=</DigestValue>
      </Reference>
      <Reference URI="/xl/worksheets/sheet1.xml?ContentType=application/vnd.openxmlformats-officedocument.spreadsheetml.worksheet+xml">
        <DigestMethod Algorithm="http://www.w3.org/2000/09/xmldsig#sha1"/>
        <DigestValue>CvwhVSPyTTOOu21v0Sb1rmbDk3w=</DigestValue>
      </Reference>
      <Reference URI="/xl/sharedStrings.xml?ContentType=application/vnd.openxmlformats-officedocument.spreadsheetml.sharedStrings+xml">
        <DigestMethod Algorithm="http://www.w3.org/2000/09/xmldsig#sha1"/>
        <DigestValue>DJhjpld+6GNkY0O4qwDWsVTAz6o=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HKtjVeT7wKT3L3fj6cF9xp4XYaU=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2016-03-23T09:12:46Z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2016-03-23T09:12:46Z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2016-03-14T12:05:52Z</dcterms:modified>
  <cp:category/>
  <cp:version/>
  <cp:contentType/>
  <cp:contentStatus/>
</cp:coreProperties>
</file>