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'Tonery'!$A$1:$Q$22</definedName>
  </definedNames>
  <calcPr calcId="145621"/>
</workbook>
</file>

<file path=xl/sharedStrings.xml><?xml version="1.0" encoding="utf-8"?>
<sst xmlns="http://schemas.openxmlformats.org/spreadsheetml/2006/main" count="91" uniqueCount="68">
  <si>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</si>
  <si>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</si>
  <si>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</si>
  <si>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</si>
  <si>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</si>
  <si>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</si>
  <si>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</si>
  <si>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</si>
  <si>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</si>
  <si>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</si>
  <si>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</si>
  <si>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</si>
  <si>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</si>
  <si>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</si>
  <si>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</si>
  <si>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</si>
  <si>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Helena Ptáčková, 377632463</t>
  </si>
  <si>
    <t>Technická 8, Plzeň, budova FAV - UC 356</t>
  </si>
  <si>
    <t>ks</t>
  </si>
  <si>
    <t xml:space="preserve">Toner do tiskárny HP Color LaserJet CM2320fxi  - černý   </t>
  </si>
  <si>
    <t>Toner do tiskárny HP Color LaserJet CM2320fxi  - purpurový</t>
  </si>
  <si>
    <t>Toner do tiskárny HP Color LaserJet CM2320fxi  - žlutý</t>
  </si>
  <si>
    <t>Toner do tiskárny HP Color LaserJet CM2320fxi  - azurový</t>
  </si>
  <si>
    <t>Toner do tiskárny HP Color LJ CM1312nfi                   - černý</t>
  </si>
  <si>
    <t>Toner do tiskárny HP LJ 1320    - černý</t>
  </si>
  <si>
    <t>Toner do tiskárny HP Laser Jet 1320 černý</t>
  </si>
  <si>
    <t>Stanková,724774633</t>
  </si>
  <si>
    <t xml:space="preserve"> Baarova 36 Plzeň</t>
  </si>
  <si>
    <t>Polivková 725549941</t>
  </si>
  <si>
    <t>Máchova 14,16 Plzeň</t>
  </si>
  <si>
    <t>Toner do tiskárny HP Laser JetP2015dn černý</t>
  </si>
  <si>
    <t>PC Komrsková,606665167</t>
  </si>
  <si>
    <t>Rektorát Univerzitní 8,Plzeň</t>
  </si>
  <si>
    <t>Tonery - 004 - 2016</t>
  </si>
  <si>
    <t>Priloha_c._1_Kupni_smlouvy_technicka_specifikace_T-004-2015</t>
  </si>
  <si>
    <t>samostatná faktura</t>
  </si>
  <si>
    <t>Toner do tiskárny HP Color LJ 3700dn                   - azurový</t>
  </si>
  <si>
    <t xml:space="preserve">Toner do tiskárny HP  Color LJ 3700dn                   - černý </t>
  </si>
  <si>
    <t>Toner do tiskárny HP Color LJCM 1312nfi                  - žlutý</t>
  </si>
  <si>
    <t>Toner do tiskárny HP  Color LJCM 1312nfi                  - azurový</t>
  </si>
  <si>
    <t>Obchodní název + typ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</si>
  <si>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</si>
  <si>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</si>
  <si>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</si>
  <si>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</si>
  <si>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</si>
  <si>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</si>
  <si>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 xml:space="preserve">PŘEDPOKLÁDANÁ CENA za měrnou jednotku (MJ) 
v Kč BEZ DPH 
</t>
  </si>
  <si>
    <t xml:space="preserve">Originální, nebo kompatibilní toner splňující podmínky certifikátu STMC. Minimální výtěžnost při 5% pokrytí 3500 stran. </t>
  </si>
  <si>
    <t xml:space="preserve">Originální, nebo kompatibilní toner splňující podmínky certifikátu STMC. Minimální výtěžnost při 5% pokrytí 2800 stran. </t>
  </si>
  <si>
    <t xml:space="preserve">Originální, nebo kompatibilní toner splňující podmínky certifikátu STMC. Minimální výtěžnost při 5% pokrytí 2200 stran. </t>
  </si>
  <si>
    <t xml:space="preserve">Originální, nebo kompatibilní toner splňující podmínky certifikátu STMC. Minimální výtěžnost při 5% pokrytí 6000 stran. </t>
  </si>
  <si>
    <t xml:space="preserve">Originální, nebo kompatibilní toner splňující podmínky certifikátu STMC. Minimální výtěžnost při 5% pokrytí 1400 stran. </t>
  </si>
  <si>
    <t>Originální, nebo kompatibilní toner splňující podmínky certifikátu STMC. Minimální výtěžnost při 5% pokrytí 2500 stran</t>
  </si>
  <si>
    <t>Originální, nebo kompatibilní toner splňující podmínky certifikátu STMC. Minimální výtěžnost při 5%pokrytí 3000 stran</t>
  </si>
  <si>
    <t>Originální, nebo kompatibilní toner splňující podmínky certifikátu STMC. Minimální výtěžnost při 5%pokrytí 2500 stran</t>
  </si>
  <si>
    <t>(CC530A/black/3500K) Alternativní tonerová kazeta Z+M pro HP CLJ CM2320</t>
  </si>
  <si>
    <t>(CC533A/magenta/2800K) Alternativní tonerová kazeta Z+M pro HP CLJ CM2320</t>
  </si>
  <si>
    <t>(CC532A/yellow/2800K) Alternativní tonerová kazeta Z+M pro HP CLJ CM2320</t>
  </si>
  <si>
    <t>(CC531A/cyan/2800K) Alternativní tonerová kazeta Z+M pro HP CLJ CM2320</t>
  </si>
  <si>
    <t>(CB540A/black/2200K) Alternativní tonerová kazeta Z+M pro HP CP 1312</t>
  </si>
  <si>
    <t>(Q5949X/black/6000K) Alternativní  kazeta Z+M pro HP LJ 1320</t>
  </si>
  <si>
    <t>(Q2670A/black/6000K) Alternativní tonerová kazeta Z+M pro HP CLJ 3700</t>
  </si>
  <si>
    <t>(Q2681A/cyan/6000K) Alternativní tonerová kazeta Z+M pro HP CLJ 3700</t>
  </si>
  <si>
    <t>(CB542A/yellow/1400K) Alternativní tonerová kazeta Z+M pro HP CP 1312</t>
  </si>
  <si>
    <t>(CB541A/cyan/1400K) Alternativní tonerová kazeta Z+M B pro HP CP 1312</t>
  </si>
  <si>
    <t>(Q7553A/black/3000K) Alternativní kazeta Z+M pro HP LJ P2015</t>
  </si>
  <si>
    <t>(Q5949A/black/2500K) Alternativní kazeta Z+M pro HP LJ 1320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</si>
</sst>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#,##0.00&quot; Kč&quot;"/>
    <numFmt numFmtId="177" formatCode="General"/>
    <numFmt numFmtId="178" formatCode="@"/>
    <numFmt numFmtId="179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ck"/>
      <right style="medium"/>
      <top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3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165" fontId="12" fillId="0" borderId="7" xfId="21" applyNumberFormat="1" applyFill="1" applyBorder="1" applyAlignment="1" applyProtection="1">
      <alignment horizontal="right" vertical="center" indent="1"/>
      <protection/>
    </xf>
    <xf numFmtId="165" fontId="12" fillId="7" borderId="7" xfId="21" applyNumberFormat="1" applyFill="1" applyBorder="1" applyAlignment="1" applyProtection="1">
      <alignment horizontal="right" vertical="center" indent="1"/>
      <protection/>
    </xf>
    <xf numFmtId="165" fontId="12" fillId="0" borderId="7" xfId="21" applyNumberFormat="1" applyBorder="1" applyAlignment="1" applyProtection="1">
      <alignment horizontal="right" vertical="center" indent="1"/>
      <protection/>
    </xf>
    <xf numFmtId="165" fontId="12" fillId="0" borderId="8" xfId="21" applyNumberFormat="1" applyFill="1" applyBorder="1" applyAlignment="1" applyProtection="1">
      <alignment horizontal="right" vertical="center" indent="1"/>
      <protection/>
    </xf>
    <xf numFmtId="165" fontId="12" fillId="7" borderId="8" xfId="21" applyNumberFormat="1" applyFill="1" applyBorder="1" applyAlignment="1" applyProtection="1">
      <alignment horizontal="right" vertical="center" indent="1"/>
      <protection/>
    </xf>
    <xf numFmtId="165" fontId="12" fillId="0" borderId="8" xfId="21" applyNumberFormat="1" applyBorder="1" applyAlignment="1" applyProtection="1">
      <alignment horizontal="right" vertical="center" indent="1"/>
      <protection/>
    </xf>
    <xf numFmtId="165" fontId="12" fillId="0" borderId="9" xfId="21" applyNumberFormat="1" applyFill="1" applyBorder="1" applyAlignment="1" applyProtection="1">
      <alignment horizontal="right" vertical="center" indent="1"/>
      <protection/>
    </xf>
    <xf numFmtId="165" fontId="12" fillId="7" borderId="9" xfId="21" applyNumberFormat="1" applyFill="1" applyBorder="1" applyAlignment="1" applyProtection="1">
      <alignment horizontal="right" vertical="center" indent="1"/>
      <protection/>
    </xf>
    <xf numFmtId="165" fontId="12" fillId="0" borderId="9" xfId="21" applyNumberFormat="1" applyBorder="1" applyAlignment="1" applyProtection="1">
      <alignment horizontal="right" vertical="center" indent="1"/>
      <protection/>
    </xf>
    <xf numFmtId="164" fontId="0" fillId="3" borderId="10" xfId="0" applyNumberFormat="1" applyFill="1" applyBorder="1" applyAlignment="1" applyProtection="1">
      <alignment horizontal="right" vertical="center" indent="1"/>
      <protection locked="0"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  <xf numFmtId="164" fontId="0" fillId="3" borderId="11" xfId="0" applyNumberFormat="1" applyFill="1" applyBorder="1" applyAlignment="1" applyProtection="1">
      <alignment horizontal="right" vertical="center" indent="1"/>
      <protection locked="0"/>
    </xf>
    <xf numFmtId="164" fontId="0" fillId="2" borderId="12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165" fontId="12" fillId="7" borderId="14" xfId="21" applyNumberFormat="1" applyFill="1" applyBorder="1" applyAlignment="1" applyProtection="1">
      <alignment horizontal="right" vertical="center" inden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ont="1" applyFill="1" applyBorder="1" applyAlignment="1" applyProtection="1">
      <alignment vertical="center" wrapText="1"/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ont="1" applyFill="1" applyBorder="1" applyAlignment="1" applyProtection="1">
      <alignment vertical="center" wrapText="1"/>
      <protection/>
    </xf>
    <xf numFmtId="3" fontId="0" fillId="4" borderId="2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ont="1" applyFill="1" applyBorder="1" applyAlignment="1" applyProtection="1">
      <alignment vertical="center" wrapText="1"/>
      <protection/>
    </xf>
    <xf numFmtId="0" fontId="12" fillId="0" borderId="0" xfId="21" applyProtection="1">
      <alignment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12" fillId="7" borderId="0" xfId="21" applyNumberFormat="1" applyFont="1" applyFill="1" applyBorder="1" applyAlignment="1" applyProtection="1">
      <alignment vertical="center" wrapText="1"/>
      <protection/>
    </xf>
    <xf numFmtId="3" fontId="12" fillId="7" borderId="7" xfId="21" applyNumberFormat="1" applyFill="1" applyBorder="1" applyAlignment="1" applyProtection="1">
      <alignment horizontal="center" vertical="center" wrapText="1"/>
      <protection/>
    </xf>
    <xf numFmtId="0" fontId="12" fillId="7" borderId="7" xfId="21" applyNumberFormat="1" applyFill="1" applyBorder="1" applyAlignment="1" applyProtection="1">
      <alignment horizontal="center" vertical="center" wrapText="1"/>
      <protection/>
    </xf>
    <xf numFmtId="0" fontId="12" fillId="7" borderId="9" xfId="21" applyNumberFormat="1" applyFont="1" applyFill="1" applyBorder="1" applyAlignment="1" applyProtection="1">
      <alignment vertical="center" wrapText="1"/>
      <protection/>
    </xf>
    <xf numFmtId="3" fontId="12" fillId="7" borderId="9" xfId="21" applyNumberFormat="1" applyFill="1" applyBorder="1" applyAlignment="1" applyProtection="1">
      <alignment horizontal="center" vertical="center" wrapText="1"/>
      <protection/>
    </xf>
    <xf numFmtId="0" fontId="12" fillId="7" borderId="9" xfId="21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12" fillId="7" borderId="8" xfId="21" applyNumberFormat="1" applyFont="1" applyFill="1" applyBorder="1" applyAlignment="1" applyProtection="1">
      <alignment vertical="center" wrapText="1"/>
      <protection/>
    </xf>
    <xf numFmtId="3" fontId="12" fillId="7" borderId="8" xfId="21" applyNumberFormat="1" applyFill="1" applyBorder="1" applyAlignment="1" applyProtection="1">
      <alignment horizontal="center" vertical="center" wrapText="1"/>
      <protection/>
    </xf>
    <xf numFmtId="0" fontId="12" fillId="7" borderId="8" xfId="21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3" borderId="12" xfId="0" applyNumberFormat="1" applyFill="1" applyBorder="1" applyAlignment="1" applyProtection="1">
      <alignment horizontal="right" vertical="center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24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</cellStyles>
  <dxfs count="28"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 patternType="solid">
          <fgColor indexed="29"/>
          <bgColor indexed="45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4430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85725</xdr:colOff>
      <xdr:row>22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3506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78000" y="1460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392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78375" y="1467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247650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03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657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1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1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2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2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2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2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4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4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4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4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4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5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5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5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5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5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5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5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6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6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2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4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6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6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6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6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6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7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7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7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7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7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7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7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7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7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7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7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7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7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7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7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7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7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7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8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8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8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8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8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8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3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9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9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9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9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9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3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39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9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9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9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9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9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9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3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0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0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1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1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5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1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1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1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1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1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2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2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2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2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2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2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2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3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3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3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4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4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4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4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4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8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4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4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5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5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5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6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6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6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6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6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6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6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7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7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7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8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7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8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8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8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8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8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771525"/>
    <xdr:pic>
      <xdr:nvPicPr>
        <xdr:cNvPr id="48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8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8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95250" cy="180975"/>
    <xdr:pic>
      <xdr:nvPicPr>
        <xdr:cNvPr id="48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8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8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9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9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9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9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49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49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9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9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9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4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361950"/>
    <xdr:pic>
      <xdr:nvPicPr>
        <xdr:cNvPr id="5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50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50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50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50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50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50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52450"/>
    <xdr:pic>
      <xdr:nvPicPr>
        <xdr:cNvPr id="5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561975"/>
    <xdr:pic>
      <xdr:nvPicPr>
        <xdr:cNvPr id="5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563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75" zoomScaleNormal="75" zoomScaleSheetLayoutView="55" workbookViewId="0" topLeftCell="A1">
      <selection activeCell="G7" sqref="G7"/>
    </sheetView>
  </sheetViews>
  <sheetFormatPr defaultColWidth="8.8515625" defaultRowHeight="15"/>
  <cols>
    <col min="1" max="1" width="1.421875" style="76" customWidth="1"/>
    <col min="2" max="2" width="5.7109375" style="76" customWidth="1"/>
    <col min="3" max="3" width="43.421875" style="15" customWidth="1"/>
    <col min="4" max="4" width="9.7109375" style="107" customWidth="1"/>
    <col min="5" max="5" width="9.00390625" style="19" customWidth="1"/>
    <col min="6" max="6" width="40.7109375" style="15" customWidth="1"/>
    <col min="7" max="7" width="29.140625" style="116" customWidth="1"/>
    <col min="8" max="8" width="23.57421875" style="15" customWidth="1"/>
    <col min="9" max="9" width="18.57421875" style="16" customWidth="1"/>
    <col min="10" max="10" width="22.140625" style="15" customWidth="1"/>
    <col min="11" max="12" width="22.140625" style="116" hidden="1" customWidth="1"/>
    <col min="13" max="13" width="19.8515625" style="116" hidden="1" customWidth="1"/>
    <col min="14" max="14" width="20.8515625" style="76" customWidth="1"/>
    <col min="15" max="15" width="16.8515625" style="76" customWidth="1"/>
    <col min="16" max="16" width="21.00390625" style="76" customWidth="1"/>
    <col min="17" max="17" width="19.421875" style="76" customWidth="1"/>
    <col min="18" max="16384" width="8.8515625" style="76" customWidth="1"/>
  </cols>
  <sheetData>
    <row r="1" spans="2:13" s="16" customFormat="1" ht="24.6" customHeight="1">
      <c r="B1" s="126" t="s">
        <v>33</v>
      </c>
      <c r="C1" s="127"/>
      <c r="D1" s="19"/>
      <c r="E1" s="19"/>
      <c r="F1" s="15"/>
      <c r="G1" s="63"/>
      <c r="H1" s="63"/>
      <c r="I1" s="64"/>
      <c r="J1" s="15"/>
      <c r="K1" s="15"/>
      <c r="L1" s="15"/>
      <c r="M1" s="15"/>
    </row>
    <row r="2" spans="3:17" s="16" customFormat="1" ht="27.75" customHeight="1">
      <c r="C2" s="15"/>
      <c r="D2" s="13"/>
      <c r="E2" s="14"/>
      <c r="F2" s="15"/>
      <c r="G2" s="65"/>
      <c r="H2" s="66"/>
      <c r="I2" s="66"/>
      <c r="J2" s="15"/>
      <c r="K2" s="15"/>
      <c r="L2" s="15"/>
      <c r="M2" s="15"/>
      <c r="O2" s="125" t="s">
        <v>34</v>
      </c>
      <c r="P2" s="125"/>
      <c r="Q2" s="125"/>
    </row>
    <row r="3" spans="2:16" s="16" customFormat="1" ht="30" customHeight="1">
      <c r="B3" s="67"/>
      <c r="C3" s="68" t="s">
        <v>14</v>
      </c>
      <c r="D3" s="69"/>
      <c r="E3" s="69"/>
      <c r="F3" s="66"/>
      <c r="G3" s="65"/>
      <c r="H3" s="66"/>
      <c r="I3" s="66"/>
      <c r="J3" s="65"/>
      <c r="K3" s="66"/>
      <c r="L3" s="66"/>
      <c r="M3" s="66"/>
      <c r="N3" s="66"/>
      <c r="O3" s="65"/>
      <c r="P3" s="65"/>
    </row>
    <row r="4" spans="2:16" s="16" customFormat="1" ht="21" customHeight="1" thickBot="1">
      <c r="B4" s="70"/>
      <c r="C4" s="71" t="s">
        <v>3</v>
      </c>
      <c r="D4" s="69"/>
      <c r="E4" s="69"/>
      <c r="F4" s="69"/>
      <c r="G4" s="65"/>
      <c r="H4" s="65"/>
      <c r="I4" s="65"/>
      <c r="J4" s="65"/>
      <c r="K4" s="15"/>
      <c r="L4" s="15"/>
      <c r="M4" s="15"/>
      <c r="N4" s="15"/>
      <c r="O4" s="65"/>
      <c r="P4" s="65"/>
    </row>
    <row r="5" spans="2:15" s="16" customFormat="1" ht="42.75" customHeight="1" thickBot="1">
      <c r="B5" s="17"/>
      <c r="C5" s="18"/>
      <c r="D5" s="19"/>
      <c r="E5" s="19"/>
      <c r="F5" s="15"/>
      <c r="G5" s="20" t="s">
        <v>2</v>
      </c>
      <c r="H5" s="15"/>
      <c r="J5" s="15"/>
      <c r="K5" s="21"/>
      <c r="L5" s="21"/>
      <c r="M5" s="22"/>
      <c r="O5" s="20" t="s">
        <v>2</v>
      </c>
    </row>
    <row r="6" spans="2:17" s="16" customFormat="1" ht="94.5" customHeight="1" thickBot="1" thickTop="1">
      <c r="B6" s="23" t="s">
        <v>1</v>
      </c>
      <c r="C6" s="24" t="s">
        <v>41</v>
      </c>
      <c r="D6" s="24" t="s">
        <v>0</v>
      </c>
      <c r="E6" s="24" t="s">
        <v>42</v>
      </c>
      <c r="F6" s="24" t="s">
        <v>43</v>
      </c>
      <c r="G6" s="55" t="s">
        <v>40</v>
      </c>
      <c r="H6" s="24" t="s">
        <v>44</v>
      </c>
      <c r="I6" s="25" t="s">
        <v>45</v>
      </c>
      <c r="J6" s="24" t="s">
        <v>46</v>
      </c>
      <c r="K6" s="26" t="s">
        <v>15</v>
      </c>
      <c r="L6" s="26" t="s">
        <v>9</v>
      </c>
      <c r="M6" s="24" t="s">
        <v>47</v>
      </c>
      <c r="N6" s="24" t="s">
        <v>10</v>
      </c>
      <c r="O6" s="62" t="s">
        <v>11</v>
      </c>
      <c r="P6" s="62" t="s">
        <v>12</v>
      </c>
      <c r="Q6" s="62" t="s">
        <v>13</v>
      </c>
    </row>
    <row r="7" spans="2:17" ht="65.25" customHeight="1" thickBot="1" thickTop="1">
      <c r="B7" s="72">
        <v>1</v>
      </c>
      <c r="C7" s="73" t="s">
        <v>19</v>
      </c>
      <c r="D7" s="74">
        <v>1</v>
      </c>
      <c r="E7" s="75" t="s">
        <v>18</v>
      </c>
      <c r="F7" s="73" t="s">
        <v>48</v>
      </c>
      <c r="G7" s="56" t="s">
        <v>56</v>
      </c>
      <c r="H7" s="129" t="s">
        <v>35</v>
      </c>
      <c r="I7" s="129" t="s">
        <v>16</v>
      </c>
      <c r="J7" s="129" t="s">
        <v>17</v>
      </c>
      <c r="K7" s="52">
        <f aca="true" t="shared" si="0" ref="K7:K19">D7*M7</f>
        <v>2250</v>
      </c>
      <c r="L7" s="52">
        <f aca="true" t="shared" si="1" ref="L7:L19">D7*N7</f>
        <v>2500</v>
      </c>
      <c r="M7" s="48">
        <f>N7*0.9</f>
        <v>2250</v>
      </c>
      <c r="N7" s="49">
        <v>2500</v>
      </c>
      <c r="O7" s="117">
        <v>410</v>
      </c>
      <c r="P7" s="50">
        <f aca="true" t="shared" si="2" ref="P7:P19">D7*O7</f>
        <v>410</v>
      </c>
      <c r="Q7" s="51" t="str">
        <f aca="true" t="shared" si="3" ref="Q7:Q19">IF(ISNUMBER(O7),IF(O7&gt;N7,"NEVYHOVUJE","VYHOVUJE")," ")</f>
        <v>VYHOVUJE</v>
      </c>
    </row>
    <row r="8" spans="2:17" ht="57" customHeight="1" thickBot="1">
      <c r="B8" s="72">
        <v>2</v>
      </c>
      <c r="C8" s="73" t="s">
        <v>20</v>
      </c>
      <c r="D8" s="74">
        <v>1</v>
      </c>
      <c r="E8" s="75" t="s">
        <v>18</v>
      </c>
      <c r="F8" s="73" t="s">
        <v>49</v>
      </c>
      <c r="G8" s="57" t="s">
        <v>57</v>
      </c>
      <c r="H8" s="130"/>
      <c r="I8" s="130"/>
      <c r="J8" s="130"/>
      <c r="K8" s="7">
        <f t="shared" si="0"/>
        <v>2250</v>
      </c>
      <c r="L8" s="7">
        <f t="shared" si="1"/>
        <v>2500</v>
      </c>
      <c r="M8" s="11">
        <f>N8*0.9</f>
        <v>2250</v>
      </c>
      <c r="N8" s="8">
        <v>2500</v>
      </c>
      <c r="O8" s="12">
        <v>410</v>
      </c>
      <c r="P8" s="10">
        <f t="shared" si="2"/>
        <v>410</v>
      </c>
      <c r="Q8" s="31" t="str">
        <f t="shared" si="3"/>
        <v>VYHOVUJE</v>
      </c>
    </row>
    <row r="9" spans="2:17" ht="54" customHeight="1" thickBot="1">
      <c r="B9" s="77">
        <v>3</v>
      </c>
      <c r="C9" s="73" t="s">
        <v>21</v>
      </c>
      <c r="D9" s="74">
        <v>1</v>
      </c>
      <c r="E9" s="75" t="s">
        <v>18</v>
      </c>
      <c r="F9" s="73" t="s">
        <v>49</v>
      </c>
      <c r="G9" s="57" t="s">
        <v>58</v>
      </c>
      <c r="H9" s="130"/>
      <c r="I9" s="130"/>
      <c r="J9" s="130"/>
      <c r="K9" s="7">
        <f t="shared" si="0"/>
        <v>2250</v>
      </c>
      <c r="L9" s="7">
        <f t="shared" si="1"/>
        <v>2500</v>
      </c>
      <c r="M9" s="11">
        <f aca="true" t="shared" si="4" ref="M9:M18">N9*0.9</f>
        <v>2250</v>
      </c>
      <c r="N9" s="8">
        <v>2500</v>
      </c>
      <c r="O9" s="9">
        <v>410</v>
      </c>
      <c r="P9" s="10">
        <f t="shared" si="2"/>
        <v>410</v>
      </c>
      <c r="Q9" s="31" t="str">
        <f t="shared" si="3"/>
        <v>VYHOVUJE</v>
      </c>
    </row>
    <row r="10" spans="2:17" ht="56.25" customHeight="1" thickBot="1">
      <c r="B10" s="72">
        <v>4</v>
      </c>
      <c r="C10" s="73" t="s">
        <v>22</v>
      </c>
      <c r="D10" s="74">
        <v>1</v>
      </c>
      <c r="E10" s="75" t="s">
        <v>18</v>
      </c>
      <c r="F10" s="73" t="s">
        <v>49</v>
      </c>
      <c r="G10" s="57" t="s">
        <v>59</v>
      </c>
      <c r="H10" s="130"/>
      <c r="I10" s="130"/>
      <c r="J10" s="130"/>
      <c r="K10" s="7">
        <f t="shared" si="0"/>
        <v>2250</v>
      </c>
      <c r="L10" s="7">
        <f t="shared" si="1"/>
        <v>2500</v>
      </c>
      <c r="M10" s="11">
        <f t="shared" si="4"/>
        <v>2250</v>
      </c>
      <c r="N10" s="8">
        <v>2500</v>
      </c>
      <c r="O10" s="9">
        <v>410</v>
      </c>
      <c r="P10" s="10">
        <f t="shared" si="2"/>
        <v>410</v>
      </c>
      <c r="Q10" s="31" t="str">
        <f t="shared" si="3"/>
        <v>VYHOVUJE</v>
      </c>
    </row>
    <row r="11" spans="2:17" ht="55.5" customHeight="1" thickBot="1">
      <c r="B11" s="77">
        <v>5</v>
      </c>
      <c r="C11" s="78" t="s">
        <v>23</v>
      </c>
      <c r="D11" s="79">
        <v>1</v>
      </c>
      <c r="E11" s="80" t="s">
        <v>18</v>
      </c>
      <c r="F11" s="73" t="s">
        <v>50</v>
      </c>
      <c r="G11" s="57" t="s">
        <v>60</v>
      </c>
      <c r="H11" s="130"/>
      <c r="I11" s="130"/>
      <c r="J11" s="130"/>
      <c r="K11" s="7">
        <f t="shared" si="0"/>
        <v>1440</v>
      </c>
      <c r="L11" s="7">
        <f t="shared" si="1"/>
        <v>1600</v>
      </c>
      <c r="M11" s="11">
        <f t="shared" si="4"/>
        <v>1440</v>
      </c>
      <c r="N11" s="8">
        <v>1600</v>
      </c>
      <c r="O11" s="9">
        <v>410</v>
      </c>
      <c r="P11" s="10">
        <f t="shared" si="2"/>
        <v>410</v>
      </c>
      <c r="Q11" s="31" t="str">
        <f t="shared" si="3"/>
        <v>VYHOVUJE</v>
      </c>
    </row>
    <row r="12" spans="2:17" ht="56.25" customHeight="1" thickBot="1">
      <c r="B12" s="72">
        <v>6</v>
      </c>
      <c r="C12" s="78" t="s">
        <v>24</v>
      </c>
      <c r="D12" s="79">
        <v>1</v>
      </c>
      <c r="E12" s="80" t="s">
        <v>18</v>
      </c>
      <c r="F12" s="73" t="s">
        <v>51</v>
      </c>
      <c r="G12" s="57" t="s">
        <v>61</v>
      </c>
      <c r="H12" s="130"/>
      <c r="I12" s="130"/>
      <c r="J12" s="130"/>
      <c r="K12" s="7">
        <f t="shared" si="0"/>
        <v>3420</v>
      </c>
      <c r="L12" s="7">
        <f t="shared" si="1"/>
        <v>3800</v>
      </c>
      <c r="M12" s="11">
        <f t="shared" si="4"/>
        <v>3420</v>
      </c>
      <c r="N12" s="8">
        <v>3800</v>
      </c>
      <c r="O12" s="9">
        <v>350</v>
      </c>
      <c r="P12" s="10">
        <f t="shared" si="2"/>
        <v>350</v>
      </c>
      <c r="Q12" s="31" t="str">
        <f t="shared" si="3"/>
        <v>VYHOVUJE</v>
      </c>
    </row>
    <row r="13" spans="2:17" ht="64.5" customHeight="1" thickBot="1">
      <c r="B13" s="77">
        <v>7</v>
      </c>
      <c r="C13" s="78" t="s">
        <v>36</v>
      </c>
      <c r="D13" s="79">
        <v>1</v>
      </c>
      <c r="E13" s="80" t="s">
        <v>18</v>
      </c>
      <c r="F13" s="73" t="s">
        <v>51</v>
      </c>
      <c r="G13" s="57" t="s">
        <v>63</v>
      </c>
      <c r="H13" s="130"/>
      <c r="I13" s="130"/>
      <c r="J13" s="130"/>
      <c r="K13" s="7">
        <f t="shared" si="0"/>
        <v>3600</v>
      </c>
      <c r="L13" s="7">
        <f t="shared" si="1"/>
        <v>4000</v>
      </c>
      <c r="M13" s="11">
        <f t="shared" si="4"/>
        <v>3600</v>
      </c>
      <c r="N13" s="8">
        <v>4000</v>
      </c>
      <c r="O13" s="9">
        <v>1190</v>
      </c>
      <c r="P13" s="10">
        <f t="shared" si="2"/>
        <v>1190</v>
      </c>
      <c r="Q13" s="31" t="str">
        <f t="shared" si="3"/>
        <v>VYHOVUJE</v>
      </c>
    </row>
    <row r="14" spans="2:17" ht="57" customHeight="1" thickBot="1">
      <c r="B14" s="72">
        <v>8</v>
      </c>
      <c r="C14" s="78" t="s">
        <v>37</v>
      </c>
      <c r="D14" s="79">
        <v>1</v>
      </c>
      <c r="E14" s="80" t="s">
        <v>18</v>
      </c>
      <c r="F14" s="73" t="s">
        <v>51</v>
      </c>
      <c r="G14" s="57" t="s">
        <v>62</v>
      </c>
      <c r="H14" s="130"/>
      <c r="I14" s="130"/>
      <c r="J14" s="130"/>
      <c r="K14" s="7">
        <f t="shared" si="0"/>
        <v>2970</v>
      </c>
      <c r="L14" s="7">
        <f t="shared" si="1"/>
        <v>3300</v>
      </c>
      <c r="M14" s="11">
        <f t="shared" si="4"/>
        <v>2970</v>
      </c>
      <c r="N14" s="8">
        <v>3300</v>
      </c>
      <c r="O14" s="9">
        <v>1190</v>
      </c>
      <c r="P14" s="10">
        <f t="shared" si="2"/>
        <v>1190</v>
      </c>
      <c r="Q14" s="31" t="str">
        <f t="shared" si="3"/>
        <v>VYHOVUJE</v>
      </c>
    </row>
    <row r="15" spans="2:17" ht="53.25" customHeight="1">
      <c r="B15" s="77">
        <v>9</v>
      </c>
      <c r="C15" s="78" t="s">
        <v>38</v>
      </c>
      <c r="D15" s="79">
        <v>1</v>
      </c>
      <c r="E15" s="80" t="s">
        <v>18</v>
      </c>
      <c r="F15" s="81" t="s">
        <v>52</v>
      </c>
      <c r="G15" s="57" t="s">
        <v>64</v>
      </c>
      <c r="H15" s="130"/>
      <c r="I15" s="130"/>
      <c r="J15" s="130"/>
      <c r="K15" s="7">
        <f t="shared" si="0"/>
        <v>1440</v>
      </c>
      <c r="L15" s="7">
        <f t="shared" si="1"/>
        <v>1600</v>
      </c>
      <c r="M15" s="11">
        <f t="shared" si="4"/>
        <v>1440</v>
      </c>
      <c r="N15" s="8">
        <v>1600</v>
      </c>
      <c r="O15" s="9">
        <v>390</v>
      </c>
      <c r="P15" s="10">
        <f t="shared" si="2"/>
        <v>390</v>
      </c>
      <c r="Q15" s="31" t="str">
        <f t="shared" si="3"/>
        <v>VYHOVUJE</v>
      </c>
    </row>
    <row r="16" spans="2:17" ht="54.75" customHeight="1" thickBot="1">
      <c r="B16" s="82">
        <v>10</v>
      </c>
      <c r="C16" s="83" t="s">
        <v>39</v>
      </c>
      <c r="D16" s="84">
        <v>1</v>
      </c>
      <c r="E16" s="85" t="s">
        <v>18</v>
      </c>
      <c r="F16" s="86" t="s">
        <v>52</v>
      </c>
      <c r="G16" s="58" t="s">
        <v>65</v>
      </c>
      <c r="H16" s="131"/>
      <c r="I16" s="131"/>
      <c r="J16" s="131"/>
      <c r="K16" s="32">
        <f t="shared" si="0"/>
        <v>1440</v>
      </c>
      <c r="L16" s="32">
        <f t="shared" si="1"/>
        <v>1600</v>
      </c>
      <c r="M16" s="53">
        <f t="shared" si="4"/>
        <v>1440</v>
      </c>
      <c r="N16" s="33">
        <v>1600</v>
      </c>
      <c r="O16" s="34">
        <v>390</v>
      </c>
      <c r="P16" s="35">
        <f t="shared" si="2"/>
        <v>390</v>
      </c>
      <c r="Q16" s="51" t="str">
        <f t="shared" si="3"/>
        <v>VYHOVUJE</v>
      </c>
    </row>
    <row r="17" spans="2:17" s="87" customFormat="1" ht="55.5" customHeight="1" thickBot="1" thickTop="1">
      <c r="B17" s="88">
        <v>11</v>
      </c>
      <c r="C17" s="89" t="s">
        <v>25</v>
      </c>
      <c r="D17" s="90">
        <v>10</v>
      </c>
      <c r="E17" s="91" t="s">
        <v>18</v>
      </c>
      <c r="F17" s="89" t="s">
        <v>53</v>
      </c>
      <c r="G17" s="57" t="s">
        <v>67</v>
      </c>
      <c r="H17" s="91" t="s">
        <v>35</v>
      </c>
      <c r="I17" s="91" t="s">
        <v>26</v>
      </c>
      <c r="J17" s="91" t="s">
        <v>27</v>
      </c>
      <c r="K17" s="36">
        <f t="shared" si="0"/>
        <v>12240</v>
      </c>
      <c r="L17" s="36">
        <f t="shared" si="1"/>
        <v>13600</v>
      </c>
      <c r="M17" s="60">
        <f t="shared" si="4"/>
        <v>1224</v>
      </c>
      <c r="N17" s="37">
        <v>1360</v>
      </c>
      <c r="O17" s="45">
        <v>320</v>
      </c>
      <c r="P17" s="38">
        <f t="shared" si="2"/>
        <v>3200</v>
      </c>
      <c r="Q17" s="54" t="str">
        <f t="shared" si="3"/>
        <v>VYHOVUJE</v>
      </c>
    </row>
    <row r="18" spans="2:17" s="87" customFormat="1" ht="55.5" customHeight="1" thickBot="1" thickTop="1">
      <c r="B18" s="88">
        <v>12</v>
      </c>
      <c r="C18" s="92" t="s">
        <v>25</v>
      </c>
      <c r="D18" s="93">
        <v>3</v>
      </c>
      <c r="E18" s="94" t="s">
        <v>18</v>
      </c>
      <c r="F18" s="92" t="s">
        <v>55</v>
      </c>
      <c r="G18" s="59" t="s">
        <v>67</v>
      </c>
      <c r="H18" s="94" t="s">
        <v>35</v>
      </c>
      <c r="I18" s="94" t="s">
        <v>28</v>
      </c>
      <c r="J18" s="94" t="s">
        <v>29</v>
      </c>
      <c r="K18" s="42">
        <f t="shared" si="0"/>
        <v>3672</v>
      </c>
      <c r="L18" s="42">
        <f t="shared" si="1"/>
        <v>4080</v>
      </c>
      <c r="M18" s="43">
        <f t="shared" si="4"/>
        <v>1224</v>
      </c>
      <c r="N18" s="43">
        <v>1360</v>
      </c>
      <c r="O18" s="46">
        <v>320</v>
      </c>
      <c r="P18" s="44">
        <f t="shared" si="2"/>
        <v>960</v>
      </c>
      <c r="Q18" s="54" t="str">
        <f t="shared" si="3"/>
        <v>VYHOVUJE</v>
      </c>
    </row>
    <row r="19" spans="2:17" s="87" customFormat="1" ht="64.5" customHeight="1" thickBot="1" thickTop="1">
      <c r="B19" s="95">
        <v>13</v>
      </c>
      <c r="C19" s="96" t="s">
        <v>30</v>
      </c>
      <c r="D19" s="97">
        <v>4</v>
      </c>
      <c r="E19" s="98" t="s">
        <v>18</v>
      </c>
      <c r="F19" s="96" t="s">
        <v>54</v>
      </c>
      <c r="G19" s="59" t="s">
        <v>66</v>
      </c>
      <c r="H19" s="98" t="s">
        <v>35</v>
      </c>
      <c r="I19" s="98" t="s">
        <v>31</v>
      </c>
      <c r="J19" s="98" t="s">
        <v>32</v>
      </c>
      <c r="K19" s="39">
        <f t="shared" si="0"/>
        <v>10000</v>
      </c>
      <c r="L19" s="39">
        <f t="shared" si="1"/>
        <v>11000</v>
      </c>
      <c r="M19" s="40">
        <v>2500</v>
      </c>
      <c r="N19" s="40">
        <f>M19*1.1</f>
        <v>2750</v>
      </c>
      <c r="O19" s="47">
        <v>320</v>
      </c>
      <c r="P19" s="41">
        <f t="shared" si="2"/>
        <v>1280</v>
      </c>
      <c r="Q19" s="54" t="str">
        <f t="shared" si="3"/>
        <v>VYHOVUJE</v>
      </c>
    </row>
    <row r="20" spans="1:18" ht="13.5" customHeight="1" thickBot="1" thickTop="1">
      <c r="A20" s="99"/>
      <c r="B20" s="100"/>
      <c r="C20" s="101"/>
      <c r="D20" s="99"/>
      <c r="E20" s="101"/>
      <c r="F20" s="101"/>
      <c r="G20" s="101"/>
      <c r="H20" s="101"/>
      <c r="I20" s="101"/>
      <c r="J20" s="101"/>
      <c r="K20" s="99"/>
      <c r="L20" s="99"/>
      <c r="M20" s="99"/>
      <c r="N20" s="99"/>
      <c r="O20" s="102"/>
      <c r="P20" s="99"/>
      <c r="Q20" s="102"/>
      <c r="R20" s="99"/>
    </row>
    <row r="21" spans="1:17" ht="60.75" customHeight="1" thickBot="1" thickTop="1">
      <c r="A21" s="103"/>
      <c r="B21" s="128" t="s">
        <v>5</v>
      </c>
      <c r="C21" s="128"/>
      <c r="D21" s="128"/>
      <c r="E21" s="128"/>
      <c r="F21" s="128"/>
      <c r="G21" s="27"/>
      <c r="H21" s="27"/>
      <c r="I21" s="104"/>
      <c r="J21" s="104"/>
      <c r="K21" s="105"/>
      <c r="L21" s="1"/>
      <c r="M21" s="30" t="s">
        <v>6</v>
      </c>
      <c r="N21" s="24" t="s">
        <v>7</v>
      </c>
      <c r="O21" s="118" t="s">
        <v>8</v>
      </c>
      <c r="P21" s="119"/>
      <c r="Q21" s="120"/>
    </row>
    <row r="22" spans="1:17" ht="33" customHeight="1" thickBot="1" thickTop="1">
      <c r="A22" s="103"/>
      <c r="B22" s="121" t="s">
        <v>4</v>
      </c>
      <c r="C22" s="121"/>
      <c r="D22" s="121"/>
      <c r="E22" s="121"/>
      <c r="F22" s="121"/>
      <c r="G22" s="106"/>
      <c r="H22" s="106"/>
      <c r="I22" s="28"/>
      <c r="J22" s="28"/>
      <c r="K22" s="2"/>
      <c r="L22" s="3"/>
      <c r="M22" s="4">
        <f>SUM(K7:K19)</f>
        <v>49222</v>
      </c>
      <c r="N22" s="61">
        <f>SUM(L7:L19)</f>
        <v>54580</v>
      </c>
      <c r="O22" s="122">
        <f>SUM(P7:P19)</f>
        <v>11000</v>
      </c>
      <c r="P22" s="123"/>
      <c r="Q22" s="124"/>
    </row>
    <row r="23" spans="1:18" ht="39.75" customHeight="1" thickTop="1">
      <c r="A23" s="103"/>
      <c r="G23" s="15"/>
      <c r="I23" s="29"/>
      <c r="J23" s="29"/>
      <c r="K23" s="5"/>
      <c r="L23" s="108"/>
      <c r="M23" s="108"/>
      <c r="N23" s="108"/>
      <c r="O23" s="109"/>
      <c r="P23" s="109"/>
      <c r="Q23" s="109"/>
      <c r="R23" s="109"/>
    </row>
    <row r="24" spans="1:18" ht="19.9" customHeight="1">
      <c r="A24" s="103"/>
      <c r="G24" s="15"/>
      <c r="I24" s="29"/>
      <c r="J24" s="29"/>
      <c r="K24" s="5"/>
      <c r="L24" s="108"/>
      <c r="M24" s="108"/>
      <c r="N24" s="6"/>
      <c r="O24" s="6"/>
      <c r="P24" s="6"/>
      <c r="Q24" s="109"/>
      <c r="R24" s="109"/>
    </row>
    <row r="25" spans="1:18" ht="71.25" customHeight="1">
      <c r="A25" s="103"/>
      <c r="G25" s="15"/>
      <c r="I25" s="29"/>
      <c r="J25" s="29"/>
      <c r="K25" s="5"/>
      <c r="L25" s="108"/>
      <c r="M25" s="108"/>
      <c r="N25" s="6"/>
      <c r="O25" s="6"/>
      <c r="P25" s="6"/>
      <c r="Q25" s="109"/>
      <c r="R25" s="109"/>
    </row>
    <row r="26" spans="1:18" ht="36" customHeight="1">
      <c r="A26" s="103"/>
      <c r="G26" s="15"/>
      <c r="I26" s="110"/>
      <c r="J26" s="110"/>
      <c r="K26" s="111"/>
      <c r="L26" s="111"/>
      <c r="M26" s="111"/>
      <c r="N26" s="108"/>
      <c r="O26" s="109"/>
      <c r="P26" s="109"/>
      <c r="Q26" s="109"/>
      <c r="R26" s="109"/>
    </row>
    <row r="27" spans="1:18" ht="14.25" customHeight="1">
      <c r="A27" s="103"/>
      <c r="B27" s="109"/>
      <c r="C27" s="112"/>
      <c r="D27" s="113"/>
      <c r="E27" s="114"/>
      <c r="F27" s="112"/>
      <c r="G27" s="112"/>
      <c r="H27" s="112"/>
      <c r="I27" s="115"/>
      <c r="J27" s="115"/>
      <c r="K27" s="108"/>
      <c r="L27" s="108"/>
      <c r="M27" s="108"/>
      <c r="N27" s="108"/>
      <c r="O27" s="109"/>
      <c r="P27" s="109"/>
      <c r="Q27" s="109"/>
      <c r="R27" s="109"/>
    </row>
    <row r="28" spans="1:18" ht="14.25" customHeight="1">
      <c r="A28" s="103"/>
      <c r="B28" s="109"/>
      <c r="C28" s="112"/>
      <c r="D28" s="113"/>
      <c r="E28" s="114"/>
      <c r="F28" s="112"/>
      <c r="G28" s="112"/>
      <c r="H28" s="112"/>
      <c r="I28" s="115"/>
      <c r="J28" s="115"/>
      <c r="K28" s="108"/>
      <c r="L28" s="108"/>
      <c r="M28" s="108"/>
      <c r="N28" s="108"/>
      <c r="O28" s="109"/>
      <c r="P28" s="109"/>
      <c r="Q28" s="109"/>
      <c r="R28" s="109"/>
    </row>
    <row r="29" spans="1:18" ht="14.25" customHeight="1">
      <c r="A29" s="103"/>
      <c r="B29" s="109"/>
      <c r="C29" s="112"/>
      <c r="D29" s="113"/>
      <c r="E29" s="114"/>
      <c r="F29" s="112"/>
      <c r="G29" s="112"/>
      <c r="H29" s="112"/>
      <c r="I29" s="115"/>
      <c r="J29" s="115"/>
      <c r="K29" s="108"/>
      <c r="L29" s="108"/>
      <c r="M29" s="108"/>
      <c r="N29" s="108"/>
      <c r="O29" s="109"/>
      <c r="P29" s="109"/>
      <c r="Q29" s="109"/>
      <c r="R29" s="109"/>
    </row>
    <row r="30" spans="1:18" ht="14.25" customHeight="1">
      <c r="A30" s="103"/>
      <c r="B30" s="109"/>
      <c r="C30" s="112"/>
      <c r="D30" s="113"/>
      <c r="E30" s="114"/>
      <c r="F30" s="112"/>
      <c r="G30" s="112"/>
      <c r="H30" s="112"/>
      <c r="I30" s="115"/>
      <c r="J30" s="115"/>
      <c r="K30" s="108"/>
      <c r="L30" s="108"/>
      <c r="M30" s="108"/>
      <c r="N30" s="108"/>
      <c r="O30" s="109"/>
      <c r="P30" s="109"/>
      <c r="Q30" s="109"/>
      <c r="R30" s="109"/>
    </row>
    <row r="31" spans="3:13" ht="15">
      <c r="C31" s="16"/>
      <c r="D31" s="76"/>
      <c r="E31" s="16"/>
      <c r="F31" s="16"/>
      <c r="G31" s="16"/>
      <c r="H31" s="16"/>
      <c r="J31" s="16"/>
      <c r="K31" s="76"/>
      <c r="L31" s="76"/>
      <c r="M31" s="76"/>
    </row>
    <row r="32" spans="3:13" ht="15">
      <c r="C32" s="16"/>
      <c r="D32" s="76"/>
      <c r="E32" s="16"/>
      <c r="F32" s="16"/>
      <c r="G32" s="16"/>
      <c r="H32" s="16"/>
      <c r="J32" s="16"/>
      <c r="K32" s="76"/>
      <c r="L32" s="76"/>
      <c r="M32" s="76"/>
    </row>
    <row r="33" spans="3:13" ht="15">
      <c r="C33" s="16"/>
      <c r="D33" s="76"/>
      <c r="E33" s="16"/>
      <c r="F33" s="16"/>
      <c r="G33" s="16"/>
      <c r="H33" s="16"/>
      <c r="J33" s="16"/>
      <c r="K33" s="76"/>
      <c r="L33" s="76"/>
      <c r="M33" s="76"/>
    </row>
    <row r="34" ht="15">
      <c r="G34" s="15"/>
    </row>
    <row r="35" ht="15">
      <c r="G35" s="15"/>
    </row>
    <row r="36" ht="15">
      <c r="G36" s="15"/>
    </row>
    <row r="37" ht="15">
      <c r="G37" s="15"/>
    </row>
    <row r="42" ht="15">
      <c r="G42" s="108"/>
    </row>
    <row r="43" ht="15">
      <c r="G43" s="108"/>
    </row>
    <row r="44" ht="15">
      <c r="G44" s="108"/>
    </row>
    <row r="45" ht="15">
      <c r="G45" s="108"/>
    </row>
    <row r="46" ht="15">
      <c r="G46" s="76"/>
    </row>
    <row r="47" ht="15">
      <c r="G47" s="76"/>
    </row>
    <row r="48" ht="15">
      <c r="G48" s="76"/>
    </row>
  </sheetData>
  <sheetProtection password="F79C" sheet="1" objects="1" scenarios="1" selectLockedCells="1"/>
  <mergeCells count="9">
    <mergeCell ref="O21:Q21"/>
    <mergeCell ref="B22:F22"/>
    <mergeCell ref="O22:Q22"/>
    <mergeCell ref="O2:Q2"/>
    <mergeCell ref="B1:C1"/>
    <mergeCell ref="B21:F21"/>
    <mergeCell ref="I7:I16"/>
    <mergeCell ref="J7:J16"/>
    <mergeCell ref="H7:H16"/>
  </mergeCells>
  <conditionalFormatting sqref="D11 D7 B7:B19">
    <cfRule type="containsBlanks" priority="70" dxfId="13">
      <formula>LEN(TRIM(B7))=0</formula>
    </cfRule>
  </conditionalFormatting>
  <conditionalFormatting sqref="B7:B19">
    <cfRule type="cellIs" priority="65" dxfId="26" operator="greaterThanOrEqual">
      <formula>1</formula>
    </cfRule>
  </conditionalFormatting>
  <conditionalFormatting sqref="O10:O11 O7:O8">
    <cfRule type="notContainsBlanks" priority="63" dxfId="7">
      <formula>LEN(TRIM(O7))&gt;0</formula>
    </cfRule>
    <cfRule type="containsBlanks" priority="64" dxfId="6">
      <formula>LEN(TRIM(O7))=0</formula>
    </cfRule>
  </conditionalFormatting>
  <conditionalFormatting sqref="Q7:Q19">
    <cfRule type="cellIs" priority="61" dxfId="23" operator="equal">
      <formula>"NEVYHOVUJE"</formula>
    </cfRule>
    <cfRule type="cellIs" priority="62" dxfId="22" operator="equal">
      <formula>"VYHOVUJE"</formula>
    </cfRule>
  </conditionalFormatting>
  <conditionalFormatting sqref="O9">
    <cfRule type="notContainsBlanks" priority="59" dxfId="7">
      <formula>LEN(TRIM(O9))&gt;0</formula>
    </cfRule>
    <cfRule type="containsBlanks" priority="60" dxfId="6">
      <formula>LEN(TRIM(O9))=0</formula>
    </cfRule>
  </conditionalFormatting>
  <conditionalFormatting sqref="B4">
    <cfRule type="containsBlanks" priority="51" dxfId="1">
      <formula>LEN(TRIM(B4))=0</formula>
    </cfRule>
    <cfRule type="notContainsBlanks" priority="52" dxfId="0">
      <formula>LEN(TRIM(B4))&gt;0</formula>
    </cfRule>
  </conditionalFormatting>
  <conditionalFormatting sqref="D8:D10">
    <cfRule type="containsBlanks" priority="50" dxfId="13">
      <formula>LEN(TRIM(D8))=0</formula>
    </cfRule>
  </conditionalFormatting>
  <conditionalFormatting sqref="D12:D15">
    <cfRule type="containsBlanks" priority="49" dxfId="13">
      <formula>LEN(TRIM(D12))=0</formula>
    </cfRule>
  </conditionalFormatting>
  <conditionalFormatting sqref="O12:O15">
    <cfRule type="notContainsBlanks" priority="45" dxfId="7">
      <formula>LEN(TRIM(O12))&gt;0</formula>
    </cfRule>
    <cfRule type="containsBlanks" priority="46" dxfId="6">
      <formula>LEN(TRIM(O12))=0</formula>
    </cfRule>
  </conditionalFormatting>
  <conditionalFormatting sqref="D16">
    <cfRule type="containsBlanks" priority="42" dxfId="13">
      <formula>LEN(TRIM(D16))=0</formula>
    </cfRule>
  </conditionalFormatting>
  <conditionalFormatting sqref="O16">
    <cfRule type="notContainsBlanks" priority="38" dxfId="7">
      <formula>LEN(TRIM(O16))&gt;0</formula>
    </cfRule>
    <cfRule type="containsBlanks" priority="39" dxfId="6">
      <formula>LEN(TRIM(O16))=0</formula>
    </cfRule>
  </conditionalFormatting>
  <conditionalFormatting sqref="D17:D19">
    <cfRule type="expression" priority="15" dxfId="10" stopIfTrue="1">
      <formula>LEN(TRIM(D17))=0</formula>
    </cfRule>
  </conditionalFormatting>
  <conditionalFormatting sqref="O17">
    <cfRule type="notContainsBlanks" priority="5" dxfId="7">
      <formula>LEN(TRIM(O17))&gt;0</formula>
    </cfRule>
    <cfRule type="containsBlanks" priority="6" dxfId="6">
      <formula>LEN(TRIM(O17))=0</formula>
    </cfRule>
  </conditionalFormatting>
  <conditionalFormatting sqref="O18:O19">
    <cfRule type="notContainsBlanks" priority="3" dxfId="7">
      <formula>LEN(TRIM(O18))&gt;0</formula>
    </cfRule>
    <cfRule type="containsBlanks" priority="4" dxfId="6">
      <formula>LEN(TRIM(O18))=0</formula>
    </cfRule>
  </conditionalFormatting>
  <conditionalFormatting sqref="G7:G19">
    <cfRule type="containsBlanks" priority="1" dxfId="1">
      <formula>LEN(TRIM(G7))=0</formula>
    </cfRule>
    <cfRule type="notContainsBlanks" priority="2" dxfId="0">
      <formula>LEN(TRIM(G7))&gt;0</formula>
    </cfRule>
  </conditionalFormatting>
  <dataValidations count="3">
    <dataValidation type="list" showInputMessage="1" showErrorMessage="1" sqref="E7:E16">
      <formula1>"ks,bal,sada,"</formula1>
    </dataValidation>
    <dataValidation type="list" operator="equal" showInputMessage="1" showErrorMessage="1" sqref="IV17:IV19 SR17:SR19 ACN17:ACN19 AMJ17:AMJ19 AWF17:AWF19 BGB17:BGB19 BPX17:BPX19 BZT17:BZT19 CJP17:CJP19 CTL17:CTL19 DDH17:DDH19 DND17:DND19 DWZ17:DWZ19 EGV17:EGV19 EQR17:EQR19 FAN17:FAN19 FKJ17:FKJ19 FUF17:FUF19 GEB17:GEB19 GNX17:GNX19 GXT17:GXT19 HHP17:HHP19 HRL17:HRL19 IBH17:IBH19 ILD17:ILD19 IUZ17:IUZ19 JEV17:JEV19 JOR17:JOR19 JYN17:JYN19 KIJ17:KIJ19 KSF17:KSF19 LCB17:LCB19 LLX17:LLX19 LVT17:LVT19 MFP17:MFP19 MPL17:MPL19 MZH17:MZH19 NJD17:NJD19 NSZ17:NSZ19 OCV17:OCV19 OMR17:OMR19 OWN17:OWN19 PGJ17:PGJ19 PQF17:PQF19 QAB17:QAB19 QJX17:QJX19 QTT17:QTT19 RDP17:RDP19 RNL17:RNL19 RXH17:RXH19 SHD17:SHD19 SQZ17:SQZ19 TAV17:TAV19 TKR17:TKR19 TUN17:TUN19 UEJ17:UEJ19 UOF17:UOF19 UYB17:UYB19 VHX17:VHX19 VRT17:VRT19 WBP17:WBP19 WLL17:WLL19 WVH17:WVH19">
      <formula1>"ANO,NE"</formula1>
    </dataValidation>
    <dataValidation type="list" operator="equal" showInputMessage="1" showErrorMessage="1" sqref="E17:E19 IS17:IS19 SO17:SO19 ACK17:ACK19 AMG17:AMG19 AWC17:AWC19 BFY17:BFY19 BPU17:BPU19 BZQ17:BZQ19 CJM17:CJM19 CTI17:CTI19 DDE17:DDE19 DNA17:DNA19 DWW17:DWW19 EGS17:EGS19 EQO17:EQO19 FAK17:FAK19 FKG17:FKG19 FUC17:FUC19 GDY17:GDY19 GNU17:GNU19 GXQ17:GXQ19 HHM17:HHM19 HRI17:HRI19 IBE17:IBE19 ILA17:ILA19 IUW17:IUW19 JES17:JES19 JOO17:JOO19 JYK17:JYK19 KIG17:KIG19 KSC17:KSC19 LBY17:LBY19 LLU17:LLU19 LVQ17:LVQ19 MFM17:MFM19 MPI17:MPI19 MZE17:MZE19 NJA17:NJA19 NSW17:NSW19 OCS17:OCS19 OMO17:OMO19 OWK17:OWK19 PGG17:PGG19 PQC17:PQC19 PZY17:PZY19 QJU17:QJU19 QTQ17:QTQ19 RDM17:RDM19 RNI17:RNI19 RXE17:RXE19 SHA17:SHA19 SQW17:SQW19 TAS17:TAS19 TKO17:TKO19 TUK17:TUK19 UEG17:UEG19 UOC17:UOC19 UXY17:UXY19 VHU17:VHU19 VRQ17:VRQ19 WBM17:WBM19 WLI17:WLI19 WVE17:WVE19">
      <formula1>"ks,bal,sada"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IdUDY3z2fXndkgqIc5E55ZxgtZU=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yYnmKojCUTI+QinrVZyONsbP2y0=</DigestValue>
    </Reference>
  </SignedInfo>
  <SignatureValue>DmaSzm6cZW1iUX/X+SVBkld3SjlSEL/FuUdiJamzoqPJHYFknrRFPlQF/rWTxbnEiaPmAklIXBaz
ypoCl5nU8A8DPOabqfgwCv4Ppb3LpXLB4HzJUmjHVCxsJg8/pJt62O1Cymbn7KgGBg0sp4JWoxHV
8Qonvc0TRKgvNV3jScdI7l0pWIYMZmHtUFRaXf0tq41AKMta+mu6aXKO8ymqIWzKv3/gQ4TA0EaG
etqJaIz5Q9Yruk3CJOZp4SHGMngJJun6q6u5RjIB/VjGqxtxcZlqttmgEsPctvgOKrKLPHCWglDr
4CeuqQiF6Wm2VQahGpgtmHIf6uhrZajQ+fVV3w==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25aKwMMcVEfOZ1JgYO7wsxeBim0=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ctrvFrq8FtkWHoq7ruOjb4PD3wc=</DigestValue>
      </Reference>
      <Reference URI="/xl/styles.xml?ContentType=application/vnd.openxmlformats-officedocument.spreadsheetml.styles+xml">
        <DigestMethod Algorithm="http://www.w3.org/2000/09/xmldsig#sha1"/>
        <DigestValue>JAN79oXMpFXeso/1xIFMoa7AP98=</DigestValue>
      </Reference>
      <Reference URI="/xl/worksheets/sheet1.xml?ContentType=application/vnd.openxmlformats-officedocument.spreadsheetml.worksheet+xml">
        <DigestMethod Algorithm="http://www.w3.org/2000/09/xmldsig#sha1"/>
        <DigestValue>xpbZZdKm/EoDZv3epb42Qv2N8ZA=</DigestValue>
      </Reference>
      <Reference URI="/xl/sharedStrings.xml?ContentType=application/vnd.openxmlformats-officedocument.spreadsheetml.sharedStrings+xml">
        <DigestMethod Algorithm="http://www.w3.org/2000/09/xmldsig#sha1"/>
        <DigestValue>ewWQUH/O8gnFuwfUT8hT5RptOVE=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Cu8d9+ukz/gLA4ti1uSfYDSsu6w=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2016-03-23T07:17:46Z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2016-03-23T07:17:46Z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Adam</cp:lastModifiedBy>
  <cp:lastPrinted>2016-02-05T12:12:18Z</cp:lastPrinted>
  <dcterms:created xsi:type="dcterms:W3CDTF">2014-03-05T12:43:32Z</dcterms:created>
  <dcterms:modified xsi:type="dcterms:W3CDTF">2016-03-12T13:48:41Z</dcterms:modified>
  <cp:category/>
  <cp:version/>
  <cp:contentType/>
  <cp:contentStatus/>
</cp:coreProperties>
</file>