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2076" windowWidth="14400" windowHeight="3672" tabRatio="809" activeTab="0"/>
  </bookViews>
  <sheets>
    <sheet name="Tonery" sheetId="22" r:id="rId1"/>
  </sheets>
  <definedNames>
    <definedName name="_xlnm.Print_Area" localSheetId="0">'Tonery'!$A$1:$P$21</definedName>
  </definedNames>
  <calcPr calcId="152511"/>
</workbook>
</file>

<file path=xl/sharedStrings.xml><?xml version="1.0" encoding="utf-8"?>
<sst xmlns="http://schemas.openxmlformats.org/spreadsheetml/2006/main" count="84" uniqueCount="70">
  <si>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</si>
  <si>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</si>
  <si>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</si>
  <si>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</si>
  <si>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</si>
  <si>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</si>
  <si>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</si>
  <si>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</si>
  <si>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</si>
  <si>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</si>
  <si>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</si>
  <si>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</si>
  <si>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</si>
  <si>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</si>
  <si>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</si>
  <si>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</si>
  <si>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</si>
  <si>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</si>
  <si>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</si>
  <si>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Jan Krotký, 777893075</t>
  </si>
  <si>
    <t>Klatovská 51, Plzeň, KL 241</t>
  </si>
  <si>
    <t>Nocarová Jana, 2301</t>
  </si>
  <si>
    <t>Technická 8, Plzeň, UN 432</t>
  </si>
  <si>
    <t>Kegler 721375541</t>
  </si>
  <si>
    <t>Kollárova 19,Plzeň místnost 329</t>
  </si>
  <si>
    <t>Vlková /37763 1146</t>
  </si>
  <si>
    <t>Univerzitní 8,Plzeň rektorát, kanclář 218</t>
  </si>
  <si>
    <t>I.Rabochová, 377631071</t>
  </si>
  <si>
    <t>Univerzitní 8, Plzeň, UR 315</t>
  </si>
  <si>
    <t>Priloha_1_KS_technicka_specifikace_T-001-2016</t>
  </si>
  <si>
    <t>Válec do tiskárny OKI MC352</t>
  </si>
  <si>
    <t>Toner do tiskárny LEXMARK MS415DN</t>
  </si>
  <si>
    <t>Originál válec, výtěžnost min.20 000 str.</t>
  </si>
  <si>
    <t>Originální nebo kompatibilní toner splňující certifikát STMC,min.výtěžnost  6000 str.</t>
  </si>
  <si>
    <r>
      <rPr>
        <sz val="11"/>
        <color theme="1"/>
        <rFont val="Calibri"/>
        <family val="2"/>
        <scheme val="minor"/>
      </rPr>
      <t xml:space="preserve">Náplň(toner) </t>
    </r>
    <r>
      <rPr>
        <sz val="11"/>
        <rFont val="Calibri"/>
        <family val="2"/>
        <scheme val="minor"/>
      </rPr>
      <t>do tiskárny OKI MB491 - černá</t>
    </r>
  </si>
  <si>
    <t xml:space="preserve">Originální náplň (toner), výtěžnost min. 3 000 str. </t>
  </si>
  <si>
    <t>Originální toner, min.výtěžnost 10000 stran</t>
  </si>
  <si>
    <t>Originální toner, min.výtěžnost 18000 stran</t>
  </si>
  <si>
    <t>Originální toner, min.výtěžnost 12000 stran</t>
  </si>
  <si>
    <t>Originální toner, min.výtěžnost 2200 stran</t>
  </si>
  <si>
    <t>Originální toner,  min.výtěžnost 1500 stran</t>
  </si>
  <si>
    <t>Originální toner,   min.výtěžnost 1500 stran</t>
  </si>
  <si>
    <t>Originální toner, min.výtěžnost 1500 stran</t>
  </si>
  <si>
    <t xml:space="preserve">Toner do tiskárny OKI MC332dn - černý </t>
  </si>
  <si>
    <t xml:space="preserve">Toner do tiskárny OKI MC332dn - azurový </t>
  </si>
  <si>
    <t xml:space="preserve">Toner do tiskárny OKI MC332dn - purpurový </t>
  </si>
  <si>
    <t xml:space="preserve">Toner do tiskárny OKI MC332dn - žlutý </t>
  </si>
  <si>
    <t>Toner do tiskárny Triumph Adler 2500ci - purpurový</t>
  </si>
  <si>
    <t xml:space="preserve">Toner do tiskárny Triumph Adler 2500ci - azurový </t>
  </si>
  <si>
    <t>Toner do tiskárny Triumph Adler 2500ci - černý</t>
  </si>
  <si>
    <t xml:space="preserve">Toner do tiskárny Triumph Adler 2500ci - žlutý </t>
  </si>
  <si>
    <t>Toner do zařízení UTAX  CD  1018 - černý</t>
  </si>
  <si>
    <t>Tonery - 001 - 2016</t>
  </si>
  <si>
    <t xml:space="preserve">Název </t>
  </si>
  <si>
    <t xml:space="preserve">Měrná jednotka [MJ] </t>
  </si>
  <si>
    <t>Popis</t>
  </si>
  <si>
    <t xml:space="preserve">Kontaktní osoba 
k převzetí zboží </t>
  </si>
  <si>
    <t xml:space="preserve">Místo dodání </t>
  </si>
  <si>
    <t>Originální tober UTAX CD1018, černý, výtěžnost 6000 str.</t>
  </si>
  <si>
    <t xml:space="preserve"> Originální toner pro OKI MB491, černý, výtěžnost 3000 str.</t>
  </si>
  <si>
    <t>originální OKI fotoválcová jednotka pro MC352, 30000 stran</t>
  </si>
  <si>
    <t>Originální toner Lexmark MS415, černý, výtěžnost 10000 stran</t>
  </si>
  <si>
    <t>Originální toner Triumph Adler 2500ci, černý, výtěžnost 18000 stran</t>
  </si>
  <si>
    <t>Originální toner Triumph Adler 2500ci, azurový, výtěžnost 12000 stran</t>
  </si>
  <si>
    <t>Originální toner Triumph Adler 2500ci, purpurový, výtěžnost 12000 stran</t>
  </si>
  <si>
    <t>Originální toner Triumph Adler 2500ci, žlutý, výtěžnost 12000 stran</t>
  </si>
  <si>
    <t>Originální toner  OKI MC332dn  černý, výtěžnost 2200 stran</t>
  </si>
  <si>
    <t>Originální toner  OKI MC332dn  azurový, výtěžnost 1500 stran</t>
  </si>
  <si>
    <t>Originální toner  OKI MC332dn  purpurový, výtěžnost 1500 stran</t>
  </si>
  <si>
    <t>Originální toner  OKI MC332dn  žlutý, výtěžnost 1500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</si>
</sst>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top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 shrinkToFi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center" wrapText="1" shrinkToFi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vertical="center" wrapText="1" shrinkToFi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3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9"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26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974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2819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7877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27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29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480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89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24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4802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24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85725</xdr:colOff>
      <xdr:row>21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820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1171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22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58750" y="991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239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23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5912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0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545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SheetLayoutView="55" workbookViewId="0" topLeftCell="D8">
      <selection activeCell="N16" sqref="N16"/>
    </sheetView>
  </sheetViews>
  <sheetFormatPr defaultColWidth="9.140625" defaultRowHeight="15"/>
  <cols>
    <col min="1" max="1" width="1.421875" style="66" customWidth="1"/>
    <col min="2" max="2" width="5.7109375" style="66" customWidth="1"/>
    <col min="3" max="3" width="41.57421875" style="22" customWidth="1"/>
    <col min="4" max="4" width="9.7109375" style="87" customWidth="1"/>
    <col min="5" max="5" width="9.00390625" style="26" customWidth="1"/>
    <col min="6" max="6" width="41.8515625" style="22" customWidth="1"/>
    <col min="7" max="7" width="29.140625" style="88" customWidth="1"/>
    <col min="8" max="8" width="18.57421875" style="23" customWidth="1"/>
    <col min="9" max="9" width="22.140625" style="22" customWidth="1"/>
    <col min="10" max="11" width="22.140625" style="88" hidden="1" customWidth="1"/>
    <col min="12" max="12" width="19.8515625" style="88" hidden="1" customWidth="1"/>
    <col min="13" max="13" width="20.8515625" style="66" customWidth="1"/>
    <col min="14" max="14" width="16.8515625" style="66" customWidth="1"/>
    <col min="15" max="15" width="21.00390625" style="66" customWidth="1"/>
    <col min="16" max="16" width="19.421875" style="66" customWidth="1"/>
    <col min="17" max="16384" width="8.8515625" style="66" customWidth="1"/>
  </cols>
  <sheetData>
    <row r="1" spans="2:12" s="23" customFormat="1" ht="24.6" customHeight="1">
      <c r="B1" s="105" t="s">
        <v>52</v>
      </c>
      <c r="C1" s="106"/>
      <c r="D1" s="26"/>
      <c r="E1" s="26"/>
      <c r="F1" s="22"/>
      <c r="G1" s="51"/>
      <c r="H1" s="52"/>
      <c r="I1" s="22"/>
      <c r="J1" s="22"/>
      <c r="K1" s="22"/>
      <c r="L1" s="22"/>
    </row>
    <row r="2" spans="3:16" s="23" customFormat="1" ht="18.75" customHeight="1">
      <c r="C2" s="22"/>
      <c r="D2" s="20"/>
      <c r="E2" s="21"/>
      <c r="F2" s="22"/>
      <c r="G2" s="109"/>
      <c r="H2" s="109"/>
      <c r="I2" s="22"/>
      <c r="J2" s="22"/>
      <c r="K2" s="22"/>
      <c r="L2" s="22"/>
      <c r="N2" s="104" t="s">
        <v>29</v>
      </c>
      <c r="O2" s="104"/>
      <c r="P2" s="104"/>
    </row>
    <row r="3" spans="2:15" s="23" customFormat="1" ht="21" customHeight="1">
      <c r="B3" s="53"/>
      <c r="C3" s="54" t="s">
        <v>16</v>
      </c>
      <c r="D3" s="55"/>
      <c r="E3" s="55"/>
      <c r="F3" s="55"/>
      <c r="G3" s="108"/>
      <c r="H3" s="108"/>
      <c r="I3" s="56"/>
      <c r="J3" s="57"/>
      <c r="K3" s="57"/>
      <c r="L3" s="57"/>
      <c r="M3" s="57"/>
      <c r="N3" s="56"/>
      <c r="O3" s="56"/>
    </row>
    <row r="4" spans="2:15" s="23" customFormat="1" ht="21" customHeight="1" thickBot="1">
      <c r="B4" s="58"/>
      <c r="C4" s="59" t="s">
        <v>4</v>
      </c>
      <c r="D4" s="55"/>
      <c r="E4" s="55"/>
      <c r="F4" s="55"/>
      <c r="G4" s="55"/>
      <c r="H4" s="56"/>
      <c r="I4" s="56"/>
      <c r="J4" s="22"/>
      <c r="K4" s="22"/>
      <c r="L4" s="22"/>
      <c r="M4" s="22"/>
      <c r="N4" s="56"/>
      <c r="O4" s="56"/>
    </row>
    <row r="5" spans="2:14" s="23" customFormat="1" ht="42.75" customHeight="1" thickBot="1">
      <c r="B5" s="24"/>
      <c r="C5" s="25"/>
      <c r="D5" s="26"/>
      <c r="E5" s="26"/>
      <c r="F5" s="22"/>
      <c r="G5" s="27" t="s">
        <v>3</v>
      </c>
      <c r="I5" s="22"/>
      <c r="J5" s="28"/>
      <c r="K5" s="28"/>
      <c r="L5" s="29"/>
      <c r="N5" s="27" t="s">
        <v>3</v>
      </c>
    </row>
    <row r="6" spans="2:16" s="23" customFormat="1" ht="94.5" customHeight="1" thickBot="1" thickTop="1">
      <c r="B6" s="30" t="s">
        <v>1</v>
      </c>
      <c r="C6" s="31" t="s">
        <v>53</v>
      </c>
      <c r="D6" s="31" t="s">
        <v>0</v>
      </c>
      <c r="E6" s="31" t="s">
        <v>54</v>
      </c>
      <c r="F6" s="31" t="s">
        <v>55</v>
      </c>
      <c r="G6" s="32" t="s">
        <v>2</v>
      </c>
      <c r="H6" s="33" t="s">
        <v>56</v>
      </c>
      <c r="I6" s="31" t="s">
        <v>57</v>
      </c>
      <c r="J6" s="34" t="s">
        <v>17</v>
      </c>
      <c r="K6" s="34" t="s">
        <v>10</v>
      </c>
      <c r="L6" s="31" t="s">
        <v>11</v>
      </c>
      <c r="M6" s="31" t="s">
        <v>12</v>
      </c>
      <c r="N6" s="49" t="s">
        <v>13</v>
      </c>
      <c r="O6" s="49" t="s">
        <v>14</v>
      </c>
      <c r="P6" s="49" t="s">
        <v>15</v>
      </c>
    </row>
    <row r="7" spans="1:16" ht="51.75" customHeight="1" thickBot="1" thickTop="1">
      <c r="A7" s="60"/>
      <c r="B7" s="61">
        <v>1</v>
      </c>
      <c r="C7" s="62" t="s">
        <v>51</v>
      </c>
      <c r="D7" s="63">
        <v>1</v>
      </c>
      <c r="E7" s="64" t="s">
        <v>18</v>
      </c>
      <c r="F7" s="65" t="s">
        <v>33</v>
      </c>
      <c r="G7" s="40" t="s">
        <v>58</v>
      </c>
      <c r="H7" s="64" t="s">
        <v>23</v>
      </c>
      <c r="I7" s="64" t="s">
        <v>24</v>
      </c>
      <c r="J7" s="41">
        <f aca="true" t="shared" si="0" ref="J7:J18">D7*L7</f>
        <v>1900</v>
      </c>
      <c r="K7" s="41">
        <f aca="true" t="shared" si="1" ref="K7:K18">D7*M7</f>
        <v>2299</v>
      </c>
      <c r="L7" s="42">
        <v>1900</v>
      </c>
      <c r="M7" s="42">
        <v>2299</v>
      </c>
      <c r="N7" s="43">
        <v>1736</v>
      </c>
      <c r="O7" s="44">
        <f aca="true" t="shared" si="2" ref="O7:O18">D7*N7</f>
        <v>1736</v>
      </c>
      <c r="P7" s="45" t="str">
        <f>IF(ISNUMBER(N7),IF(N7&gt;M7,"NEVYHOVUJE","VYHOVUJE")," ")</f>
        <v>VYHOVUJE</v>
      </c>
    </row>
    <row r="8" spans="1:16" ht="46.5" thickBot="1" thickTop="1">
      <c r="A8" s="60"/>
      <c r="B8" s="61">
        <v>2</v>
      </c>
      <c r="C8" s="62" t="s">
        <v>34</v>
      </c>
      <c r="D8" s="63">
        <v>3</v>
      </c>
      <c r="E8" s="64" t="s">
        <v>18</v>
      </c>
      <c r="F8" s="65" t="s">
        <v>35</v>
      </c>
      <c r="G8" s="40" t="s">
        <v>59</v>
      </c>
      <c r="H8" s="64" t="s">
        <v>19</v>
      </c>
      <c r="I8" s="64" t="s">
        <v>20</v>
      </c>
      <c r="J8" s="41">
        <f t="shared" si="0"/>
        <v>4800</v>
      </c>
      <c r="K8" s="41">
        <f t="shared" si="1"/>
        <v>5400</v>
      </c>
      <c r="L8" s="42">
        <v>1600</v>
      </c>
      <c r="M8" s="42">
        <v>1800</v>
      </c>
      <c r="N8" s="43">
        <v>1535</v>
      </c>
      <c r="O8" s="44">
        <f t="shared" si="2"/>
        <v>4605</v>
      </c>
      <c r="P8" s="45" t="str">
        <f aca="true" t="shared" si="3" ref="P8:P18">IF(ISNUMBER(N8),IF(N8&gt;M8,"NEVYHOVUJE","VYHOVUJE")," ")</f>
        <v>VYHOVUJE</v>
      </c>
    </row>
    <row r="9" spans="1:16" ht="30" thickBot="1" thickTop="1">
      <c r="A9" s="60"/>
      <c r="B9" s="61">
        <v>3</v>
      </c>
      <c r="C9" s="62" t="s">
        <v>30</v>
      </c>
      <c r="D9" s="63">
        <v>1</v>
      </c>
      <c r="E9" s="64" t="s">
        <v>18</v>
      </c>
      <c r="F9" s="65" t="s">
        <v>32</v>
      </c>
      <c r="G9" s="40" t="s">
        <v>60</v>
      </c>
      <c r="H9" s="64" t="s">
        <v>21</v>
      </c>
      <c r="I9" s="64" t="s">
        <v>22</v>
      </c>
      <c r="J9" s="41">
        <f t="shared" si="0"/>
        <v>2727.272727272727</v>
      </c>
      <c r="K9" s="41">
        <f t="shared" si="1"/>
        <v>3000</v>
      </c>
      <c r="L9" s="42">
        <f>M9/1.1</f>
        <v>2727.272727272727</v>
      </c>
      <c r="M9" s="42">
        <v>3000</v>
      </c>
      <c r="N9" s="43">
        <v>2461</v>
      </c>
      <c r="O9" s="44">
        <f t="shared" si="2"/>
        <v>2461</v>
      </c>
      <c r="P9" s="45" t="str">
        <f t="shared" si="3"/>
        <v>VYHOVUJE</v>
      </c>
    </row>
    <row r="10" spans="1:16" ht="30" thickBot="1" thickTop="1">
      <c r="A10" s="60"/>
      <c r="B10" s="61">
        <v>4</v>
      </c>
      <c r="C10" s="62" t="s">
        <v>31</v>
      </c>
      <c r="D10" s="63">
        <v>11</v>
      </c>
      <c r="E10" s="64" t="s">
        <v>18</v>
      </c>
      <c r="F10" s="65" t="s">
        <v>36</v>
      </c>
      <c r="G10" s="40" t="s">
        <v>61</v>
      </c>
      <c r="H10" s="64" t="s">
        <v>25</v>
      </c>
      <c r="I10" s="64" t="s">
        <v>26</v>
      </c>
      <c r="J10" s="41">
        <f t="shared" si="0"/>
        <v>49999.99999999999</v>
      </c>
      <c r="K10" s="41">
        <f t="shared" si="1"/>
        <v>55000</v>
      </c>
      <c r="L10" s="42">
        <f aca="true" t="shared" si="4" ref="L10:L18">M10/1.1</f>
        <v>4545.454545454545</v>
      </c>
      <c r="M10" s="42">
        <v>5000</v>
      </c>
      <c r="N10" s="43">
        <v>3210</v>
      </c>
      <c r="O10" s="44">
        <f t="shared" si="2"/>
        <v>35310</v>
      </c>
      <c r="P10" s="45" t="str">
        <f t="shared" si="3"/>
        <v>VYHOVUJE</v>
      </c>
    </row>
    <row r="11" spans="1:16" ht="30" customHeight="1" thickBot="1" thickTop="1">
      <c r="A11" s="60"/>
      <c r="B11" s="67">
        <v>5</v>
      </c>
      <c r="C11" s="68" t="s">
        <v>49</v>
      </c>
      <c r="D11" s="69">
        <v>2</v>
      </c>
      <c r="E11" s="71" t="s">
        <v>18</v>
      </c>
      <c r="F11" s="70" t="s">
        <v>37</v>
      </c>
      <c r="G11" s="46" t="s">
        <v>62</v>
      </c>
      <c r="H11" s="110" t="s">
        <v>27</v>
      </c>
      <c r="I11" s="110" t="s">
        <v>28</v>
      </c>
      <c r="J11" s="7">
        <f t="shared" si="0"/>
        <v>3999.9999999999995</v>
      </c>
      <c r="K11" s="7">
        <f t="shared" si="1"/>
        <v>4400</v>
      </c>
      <c r="L11" s="8">
        <f t="shared" si="4"/>
        <v>1999.9999999999998</v>
      </c>
      <c r="M11" s="8">
        <v>2200</v>
      </c>
      <c r="N11" s="48">
        <v>1656</v>
      </c>
      <c r="O11" s="9">
        <f t="shared" si="2"/>
        <v>3312</v>
      </c>
      <c r="P11" s="38" t="str">
        <f t="shared" si="3"/>
        <v>VYHOVUJE</v>
      </c>
    </row>
    <row r="12" spans="2:16" ht="30" customHeight="1" thickBot="1" thickTop="1">
      <c r="B12" s="72">
        <v>6</v>
      </c>
      <c r="C12" s="73" t="s">
        <v>48</v>
      </c>
      <c r="D12" s="74">
        <v>2</v>
      </c>
      <c r="E12" s="76" t="s">
        <v>18</v>
      </c>
      <c r="F12" s="75" t="s">
        <v>38</v>
      </c>
      <c r="G12" s="46" t="s">
        <v>63</v>
      </c>
      <c r="H12" s="111"/>
      <c r="I12" s="111"/>
      <c r="J12" s="11">
        <f t="shared" si="0"/>
        <v>5272.727272727272</v>
      </c>
      <c r="K12" s="11">
        <f t="shared" si="1"/>
        <v>5800</v>
      </c>
      <c r="L12" s="12">
        <f t="shared" si="4"/>
        <v>2636.363636363636</v>
      </c>
      <c r="M12" s="12">
        <v>2900</v>
      </c>
      <c r="N12" s="13">
        <v>2212</v>
      </c>
      <c r="O12" s="14">
        <f t="shared" si="2"/>
        <v>4424</v>
      </c>
      <c r="P12" s="39" t="str">
        <f t="shared" si="3"/>
        <v>VYHOVUJE</v>
      </c>
    </row>
    <row r="13" spans="2:16" ht="30" customHeight="1" thickBot="1" thickTop="1">
      <c r="B13" s="72">
        <v>7</v>
      </c>
      <c r="C13" s="73" t="s">
        <v>47</v>
      </c>
      <c r="D13" s="74">
        <v>2</v>
      </c>
      <c r="E13" s="76" t="s">
        <v>18</v>
      </c>
      <c r="F13" s="75" t="s">
        <v>38</v>
      </c>
      <c r="G13" s="46" t="s">
        <v>64</v>
      </c>
      <c r="H13" s="111"/>
      <c r="I13" s="111"/>
      <c r="J13" s="11">
        <f t="shared" si="0"/>
        <v>5272.727272727272</v>
      </c>
      <c r="K13" s="11">
        <f t="shared" si="1"/>
        <v>5800</v>
      </c>
      <c r="L13" s="12">
        <f t="shared" si="4"/>
        <v>2636.363636363636</v>
      </c>
      <c r="M13" s="12">
        <v>2900</v>
      </c>
      <c r="N13" s="13">
        <v>2212</v>
      </c>
      <c r="O13" s="14">
        <f t="shared" si="2"/>
        <v>4424</v>
      </c>
      <c r="P13" s="39" t="str">
        <f t="shared" si="3"/>
        <v>VYHOVUJE</v>
      </c>
    </row>
    <row r="14" spans="2:16" ht="30" customHeight="1" thickBot="1" thickTop="1">
      <c r="B14" s="72">
        <v>8</v>
      </c>
      <c r="C14" s="73" t="s">
        <v>50</v>
      </c>
      <c r="D14" s="74">
        <v>2</v>
      </c>
      <c r="E14" s="76" t="s">
        <v>18</v>
      </c>
      <c r="F14" s="75" t="s">
        <v>38</v>
      </c>
      <c r="G14" s="46" t="s">
        <v>65</v>
      </c>
      <c r="H14" s="111"/>
      <c r="I14" s="111"/>
      <c r="J14" s="11">
        <f t="shared" si="0"/>
        <v>5272.727272727272</v>
      </c>
      <c r="K14" s="11">
        <f t="shared" si="1"/>
        <v>5800</v>
      </c>
      <c r="L14" s="12">
        <f t="shared" si="4"/>
        <v>2636.363636363636</v>
      </c>
      <c r="M14" s="12">
        <v>2900</v>
      </c>
      <c r="N14" s="13">
        <v>2212</v>
      </c>
      <c r="O14" s="14">
        <f t="shared" si="2"/>
        <v>4424</v>
      </c>
      <c r="P14" s="39" t="str">
        <f t="shared" si="3"/>
        <v>VYHOVUJE</v>
      </c>
    </row>
    <row r="15" spans="2:16" ht="30" customHeight="1" thickBot="1" thickTop="1">
      <c r="B15" s="72">
        <v>9</v>
      </c>
      <c r="C15" s="73" t="s">
        <v>43</v>
      </c>
      <c r="D15" s="74">
        <v>2</v>
      </c>
      <c r="E15" s="76" t="s">
        <v>18</v>
      </c>
      <c r="F15" s="75" t="s">
        <v>39</v>
      </c>
      <c r="G15" s="46" t="s">
        <v>66</v>
      </c>
      <c r="H15" s="111"/>
      <c r="I15" s="111"/>
      <c r="J15" s="11">
        <f t="shared" si="0"/>
        <v>3454.545454545454</v>
      </c>
      <c r="K15" s="11">
        <f t="shared" si="1"/>
        <v>3800</v>
      </c>
      <c r="L15" s="12">
        <f t="shared" si="4"/>
        <v>1727.272727272727</v>
      </c>
      <c r="M15" s="12">
        <v>1900</v>
      </c>
      <c r="N15" s="13">
        <v>1445</v>
      </c>
      <c r="O15" s="14">
        <f t="shared" si="2"/>
        <v>2890</v>
      </c>
      <c r="P15" s="39" t="str">
        <f t="shared" si="3"/>
        <v>VYHOVUJE</v>
      </c>
    </row>
    <row r="16" spans="2:16" ht="30" customHeight="1" thickTop="1">
      <c r="B16" s="72">
        <v>10</v>
      </c>
      <c r="C16" s="73" t="s">
        <v>44</v>
      </c>
      <c r="D16" s="74">
        <v>2</v>
      </c>
      <c r="E16" s="76" t="s">
        <v>18</v>
      </c>
      <c r="F16" s="75" t="s">
        <v>40</v>
      </c>
      <c r="G16" s="46" t="s">
        <v>67</v>
      </c>
      <c r="H16" s="111"/>
      <c r="I16" s="111"/>
      <c r="J16" s="11">
        <f t="shared" si="0"/>
        <v>3636.363636363636</v>
      </c>
      <c r="K16" s="11">
        <f t="shared" si="1"/>
        <v>4000</v>
      </c>
      <c r="L16" s="12">
        <f t="shared" si="4"/>
        <v>1818.181818181818</v>
      </c>
      <c r="M16" s="12">
        <v>2000</v>
      </c>
      <c r="N16" s="13">
        <v>1519</v>
      </c>
      <c r="O16" s="14">
        <f t="shared" si="2"/>
        <v>3038</v>
      </c>
      <c r="P16" s="39" t="str">
        <f t="shared" si="3"/>
        <v>VYHOVUJE</v>
      </c>
    </row>
    <row r="17" spans="2:16" ht="30" customHeight="1">
      <c r="B17" s="72">
        <v>11</v>
      </c>
      <c r="C17" s="73" t="s">
        <v>45</v>
      </c>
      <c r="D17" s="74">
        <v>2</v>
      </c>
      <c r="E17" s="76" t="s">
        <v>18</v>
      </c>
      <c r="F17" s="75" t="s">
        <v>41</v>
      </c>
      <c r="G17" s="10" t="s">
        <v>68</v>
      </c>
      <c r="H17" s="111"/>
      <c r="I17" s="111"/>
      <c r="J17" s="11">
        <f t="shared" si="0"/>
        <v>3636.363636363636</v>
      </c>
      <c r="K17" s="11">
        <f t="shared" si="1"/>
        <v>4000</v>
      </c>
      <c r="L17" s="12">
        <f t="shared" si="4"/>
        <v>1818.181818181818</v>
      </c>
      <c r="M17" s="12">
        <v>2000</v>
      </c>
      <c r="N17" s="13">
        <v>1519</v>
      </c>
      <c r="O17" s="14">
        <f t="shared" si="2"/>
        <v>3038</v>
      </c>
      <c r="P17" s="39" t="str">
        <f t="shared" si="3"/>
        <v>VYHOVUJE</v>
      </c>
    </row>
    <row r="18" spans="2:16" ht="30" customHeight="1" thickBot="1">
      <c r="B18" s="77">
        <v>12</v>
      </c>
      <c r="C18" s="78" t="s">
        <v>46</v>
      </c>
      <c r="D18" s="79">
        <v>2</v>
      </c>
      <c r="E18" s="81" t="s">
        <v>18</v>
      </c>
      <c r="F18" s="80" t="s">
        <v>42</v>
      </c>
      <c r="G18" s="15" t="s">
        <v>69</v>
      </c>
      <c r="H18" s="112"/>
      <c r="I18" s="112"/>
      <c r="J18" s="16">
        <f t="shared" si="0"/>
        <v>3636.363636363636</v>
      </c>
      <c r="K18" s="16">
        <f t="shared" si="1"/>
        <v>4000</v>
      </c>
      <c r="L18" s="17">
        <f t="shared" si="4"/>
        <v>1818.181818181818</v>
      </c>
      <c r="M18" s="17">
        <v>2000</v>
      </c>
      <c r="N18" s="18">
        <v>1519</v>
      </c>
      <c r="O18" s="19">
        <f t="shared" si="2"/>
        <v>3038</v>
      </c>
      <c r="P18" s="47" t="str">
        <f t="shared" si="3"/>
        <v>VYHOVUJE</v>
      </c>
    </row>
    <row r="19" spans="1:17" ht="13.5" customHeight="1" thickBot="1" thickTop="1">
      <c r="A19" s="82"/>
      <c r="B19" s="82"/>
      <c r="C19" s="83"/>
      <c r="D19" s="82"/>
      <c r="E19" s="83"/>
      <c r="F19" s="83"/>
      <c r="G19" s="82"/>
      <c r="H19" s="83"/>
      <c r="I19" s="83"/>
      <c r="J19" s="82"/>
      <c r="K19" s="82"/>
      <c r="L19" s="82"/>
      <c r="M19" s="82"/>
      <c r="N19" s="82"/>
      <c r="O19" s="82"/>
      <c r="P19" s="82"/>
      <c r="Q19" s="82"/>
    </row>
    <row r="20" spans="1:16" ht="60.75" customHeight="1" thickBot="1" thickTop="1">
      <c r="A20" s="84"/>
      <c r="B20" s="107" t="s">
        <v>6</v>
      </c>
      <c r="C20" s="107"/>
      <c r="D20" s="107"/>
      <c r="E20" s="107"/>
      <c r="F20" s="107"/>
      <c r="G20" s="107"/>
      <c r="H20" s="85"/>
      <c r="I20" s="85"/>
      <c r="J20" s="86"/>
      <c r="K20" s="1"/>
      <c r="L20" s="37" t="s">
        <v>7</v>
      </c>
      <c r="M20" s="31" t="s">
        <v>8</v>
      </c>
      <c r="N20" s="97" t="s">
        <v>9</v>
      </c>
      <c r="O20" s="98"/>
      <c r="P20" s="99"/>
    </row>
    <row r="21" spans="1:16" ht="33" customHeight="1" thickBot="1" thickTop="1">
      <c r="A21" s="84"/>
      <c r="B21" s="100" t="s">
        <v>5</v>
      </c>
      <c r="C21" s="100"/>
      <c r="D21" s="100"/>
      <c r="E21" s="100"/>
      <c r="F21" s="100"/>
      <c r="G21" s="100"/>
      <c r="H21" s="35"/>
      <c r="I21" s="35"/>
      <c r="J21" s="2"/>
      <c r="K21" s="3"/>
      <c r="L21" s="4">
        <f>SUM(J7:J18)</f>
        <v>93609.09090909088</v>
      </c>
      <c r="M21" s="50">
        <f>SUM(K7:K18)</f>
        <v>103299</v>
      </c>
      <c r="N21" s="101">
        <f>SUM(O7:O18)</f>
        <v>72700</v>
      </c>
      <c r="O21" s="102"/>
      <c r="P21" s="103"/>
    </row>
    <row r="22" spans="1:17" ht="39.75" customHeight="1" thickTop="1">
      <c r="A22" s="84"/>
      <c r="H22" s="36"/>
      <c r="I22" s="36"/>
      <c r="J22" s="5"/>
      <c r="K22" s="89"/>
      <c r="L22" s="89"/>
      <c r="M22" s="89"/>
      <c r="N22" s="90"/>
      <c r="O22" s="90"/>
      <c r="P22" s="90"/>
      <c r="Q22" s="90"/>
    </row>
    <row r="23" spans="1:17" ht="19.95" customHeight="1">
      <c r="A23" s="84"/>
      <c r="H23" s="36"/>
      <c r="I23" s="36"/>
      <c r="J23" s="5"/>
      <c r="K23" s="89"/>
      <c r="L23" s="89"/>
      <c r="M23" s="6"/>
      <c r="N23" s="6"/>
      <c r="O23" s="6"/>
      <c r="P23" s="90"/>
      <c r="Q23" s="90"/>
    </row>
    <row r="24" spans="1:17" ht="71.25" customHeight="1">
      <c r="A24" s="84"/>
      <c r="H24" s="36"/>
      <c r="I24" s="36"/>
      <c r="J24" s="5"/>
      <c r="K24" s="89"/>
      <c r="L24" s="89"/>
      <c r="M24" s="6"/>
      <c r="N24" s="6"/>
      <c r="O24" s="6"/>
      <c r="P24" s="90"/>
      <c r="Q24" s="90"/>
    </row>
    <row r="25" spans="1:17" ht="36" customHeight="1">
      <c r="A25" s="84"/>
      <c r="H25" s="91"/>
      <c r="I25" s="91"/>
      <c r="J25" s="92"/>
      <c r="K25" s="92"/>
      <c r="L25" s="92"/>
      <c r="M25" s="89"/>
      <c r="N25" s="90"/>
      <c r="O25" s="90"/>
      <c r="P25" s="90"/>
      <c r="Q25" s="90"/>
    </row>
    <row r="26" spans="1:17" ht="14.25" customHeight="1">
      <c r="A26" s="84"/>
      <c r="B26" s="90"/>
      <c r="C26" s="93"/>
      <c r="D26" s="94"/>
      <c r="E26" s="95"/>
      <c r="F26" s="93"/>
      <c r="G26" s="89"/>
      <c r="H26" s="96"/>
      <c r="I26" s="96"/>
      <c r="J26" s="89"/>
      <c r="K26" s="89"/>
      <c r="L26" s="89"/>
      <c r="M26" s="89"/>
      <c r="N26" s="90"/>
      <c r="O26" s="90"/>
      <c r="P26" s="90"/>
      <c r="Q26" s="90"/>
    </row>
    <row r="27" spans="1:17" ht="14.25" customHeight="1">
      <c r="A27" s="84"/>
      <c r="B27" s="90"/>
      <c r="C27" s="93"/>
      <c r="D27" s="94"/>
      <c r="E27" s="95"/>
      <c r="F27" s="93"/>
      <c r="G27" s="89"/>
      <c r="H27" s="96"/>
      <c r="I27" s="96"/>
      <c r="J27" s="89"/>
      <c r="K27" s="89"/>
      <c r="L27" s="89"/>
      <c r="M27" s="89"/>
      <c r="N27" s="90"/>
      <c r="O27" s="90"/>
      <c r="P27" s="90"/>
      <c r="Q27" s="90"/>
    </row>
    <row r="28" spans="1:17" ht="14.25" customHeight="1">
      <c r="A28" s="84"/>
      <c r="B28" s="90"/>
      <c r="C28" s="93"/>
      <c r="D28" s="94"/>
      <c r="E28" s="95"/>
      <c r="F28" s="93"/>
      <c r="G28" s="89"/>
      <c r="H28" s="96"/>
      <c r="I28" s="96"/>
      <c r="J28" s="89"/>
      <c r="K28" s="89"/>
      <c r="L28" s="89"/>
      <c r="M28" s="89"/>
      <c r="N28" s="90"/>
      <c r="O28" s="90"/>
      <c r="P28" s="90"/>
      <c r="Q28" s="90"/>
    </row>
    <row r="29" spans="1:17" ht="14.25" customHeight="1">
      <c r="A29" s="84"/>
      <c r="B29" s="90"/>
      <c r="C29" s="93"/>
      <c r="D29" s="94"/>
      <c r="E29" s="95"/>
      <c r="F29" s="93"/>
      <c r="G29" s="89"/>
      <c r="H29" s="96"/>
      <c r="I29" s="96"/>
      <c r="J29" s="89"/>
      <c r="K29" s="89"/>
      <c r="L29" s="89"/>
      <c r="M29" s="89"/>
      <c r="N29" s="90"/>
      <c r="O29" s="90"/>
      <c r="P29" s="90"/>
      <c r="Q29" s="90"/>
    </row>
    <row r="30" spans="3:12" ht="15">
      <c r="C30" s="23"/>
      <c r="D30" s="66"/>
      <c r="E30" s="23"/>
      <c r="F30" s="23"/>
      <c r="G30" s="66"/>
      <c r="I30" s="23"/>
      <c r="J30" s="66"/>
      <c r="K30" s="66"/>
      <c r="L30" s="66"/>
    </row>
    <row r="31" spans="3:12" ht="15">
      <c r="C31" s="23"/>
      <c r="D31" s="66"/>
      <c r="E31" s="23"/>
      <c r="F31" s="23"/>
      <c r="G31" s="66"/>
      <c r="I31" s="23"/>
      <c r="J31" s="66"/>
      <c r="K31" s="66"/>
      <c r="L31" s="66"/>
    </row>
    <row r="32" spans="3:12" ht="15">
      <c r="C32" s="23"/>
      <c r="D32" s="66"/>
      <c r="E32" s="23"/>
      <c r="F32" s="23"/>
      <c r="G32" s="66"/>
      <c r="I32" s="23"/>
      <c r="J32" s="66"/>
      <c r="K32" s="66"/>
      <c r="L32" s="66"/>
    </row>
  </sheetData>
  <sheetProtection password="F79C" sheet="1" objects="1" scenarios="1" selectLockedCells="1"/>
  <mergeCells count="10">
    <mergeCell ref="N20:P20"/>
    <mergeCell ref="B21:G21"/>
    <mergeCell ref="N21:P21"/>
    <mergeCell ref="N2:P2"/>
    <mergeCell ref="B1:C1"/>
    <mergeCell ref="B20:G20"/>
    <mergeCell ref="G3:H3"/>
    <mergeCell ref="G2:H2"/>
    <mergeCell ref="H11:H18"/>
    <mergeCell ref="I11:I18"/>
  </mergeCells>
  <conditionalFormatting sqref="B7 B11:B18">
    <cfRule type="containsBlanks" priority="53" dxfId="0">
      <formula>LEN(TRIM(B7))=0</formula>
    </cfRule>
  </conditionalFormatting>
  <conditionalFormatting sqref="G7 G11:G18">
    <cfRule type="containsBlanks" priority="51" dxfId="7">
      <formula>LEN(TRIM(G7))=0</formula>
    </cfRule>
    <cfRule type="notContainsBlanks" priority="52" dxfId="6">
      <formula>LEN(TRIM(G7))&gt;0</formula>
    </cfRule>
  </conditionalFormatting>
  <conditionalFormatting sqref="B7 B11:B18">
    <cfRule type="cellIs" priority="48" dxfId="5" operator="greaterThanOrEqual">
      <formula>1</formula>
    </cfRule>
  </conditionalFormatting>
  <conditionalFormatting sqref="N7 N11:N18">
    <cfRule type="notContainsBlanks" priority="46" dxfId="4">
      <formula>LEN(TRIM(N7))&gt;0</formula>
    </cfRule>
    <cfRule type="containsBlanks" priority="47" dxfId="3">
      <formula>LEN(TRIM(N7))=0</formula>
    </cfRule>
  </conditionalFormatting>
  <conditionalFormatting sqref="P7 P11:P18">
    <cfRule type="cellIs" priority="44" dxfId="2" operator="equal">
      <formula>"NEVYHOVUJE"</formula>
    </cfRule>
    <cfRule type="cellIs" priority="45" dxfId="1" operator="equal">
      <formula>"VYHOVUJE"</formula>
    </cfRule>
  </conditionalFormatting>
  <conditionalFormatting sqref="B4">
    <cfRule type="containsBlanks" priority="34" dxfId="7">
      <formula>LEN(TRIM(B4))=0</formula>
    </cfRule>
    <cfRule type="notContainsBlanks" priority="35" dxfId="6">
      <formula>LEN(TRIM(B4))&gt;0</formula>
    </cfRule>
  </conditionalFormatting>
  <conditionalFormatting sqref="D7">
    <cfRule type="containsBlanks" priority="31" dxfId="0">
      <formula>LEN(TRIM(D7))=0</formula>
    </cfRule>
  </conditionalFormatting>
  <conditionalFormatting sqref="D11:D18">
    <cfRule type="containsBlanks" priority="28" dxfId="0">
      <formula>LEN(TRIM(D11))=0</formula>
    </cfRule>
  </conditionalFormatting>
  <conditionalFormatting sqref="B8">
    <cfRule type="containsBlanks" priority="27" dxfId="0">
      <formula>LEN(TRIM(B8))=0</formula>
    </cfRule>
  </conditionalFormatting>
  <conditionalFormatting sqref="G8">
    <cfRule type="containsBlanks" priority="25" dxfId="7">
      <formula>LEN(TRIM(G8))=0</formula>
    </cfRule>
    <cfRule type="notContainsBlanks" priority="26" dxfId="6">
      <formula>LEN(TRIM(G8))&gt;0</formula>
    </cfRule>
  </conditionalFormatting>
  <conditionalFormatting sqref="B8">
    <cfRule type="cellIs" priority="24" dxfId="5" operator="greaterThanOrEqual">
      <formula>1</formula>
    </cfRule>
  </conditionalFormatting>
  <conditionalFormatting sqref="N8">
    <cfRule type="notContainsBlanks" priority="22" dxfId="4">
      <formula>LEN(TRIM(N8))&gt;0</formula>
    </cfRule>
    <cfRule type="containsBlanks" priority="23" dxfId="3">
      <formula>LEN(TRIM(N8))=0</formula>
    </cfRule>
  </conditionalFormatting>
  <conditionalFormatting sqref="P8">
    <cfRule type="cellIs" priority="20" dxfId="2" operator="equal">
      <formula>"NEVYHOVUJE"</formula>
    </cfRule>
    <cfRule type="cellIs" priority="21" dxfId="1" operator="equal">
      <formula>"VYHOVUJE"</formula>
    </cfRule>
  </conditionalFormatting>
  <conditionalFormatting sqref="D8">
    <cfRule type="containsBlanks" priority="19" dxfId="0">
      <formula>LEN(TRIM(D8))=0</formula>
    </cfRule>
  </conditionalFormatting>
  <conditionalFormatting sqref="B9">
    <cfRule type="containsBlanks" priority="18" dxfId="0">
      <formula>LEN(TRIM(B9))=0</formula>
    </cfRule>
  </conditionalFormatting>
  <conditionalFormatting sqref="G9">
    <cfRule type="containsBlanks" priority="16" dxfId="7">
      <formula>LEN(TRIM(G9))=0</formula>
    </cfRule>
    <cfRule type="notContainsBlanks" priority="17" dxfId="6">
      <formula>LEN(TRIM(G9))&gt;0</formula>
    </cfRule>
  </conditionalFormatting>
  <conditionalFormatting sqref="B9">
    <cfRule type="cellIs" priority="15" dxfId="5" operator="greaterThanOrEqual">
      <formula>1</formula>
    </cfRule>
  </conditionalFormatting>
  <conditionalFormatting sqref="N9">
    <cfRule type="notContainsBlanks" priority="13" dxfId="4">
      <formula>LEN(TRIM(N9))&gt;0</formula>
    </cfRule>
    <cfRule type="containsBlanks" priority="14" dxfId="3">
      <formula>LEN(TRIM(N9))=0</formula>
    </cfRule>
  </conditionalFormatting>
  <conditionalFormatting sqref="P9">
    <cfRule type="cellIs" priority="11" dxfId="2" operator="equal">
      <formula>"NEVYHOVUJE"</formula>
    </cfRule>
    <cfRule type="cellIs" priority="12" dxfId="1" operator="equal">
      <formula>"VYHOVUJE"</formula>
    </cfRule>
  </conditionalFormatting>
  <conditionalFormatting sqref="D9">
    <cfRule type="containsBlanks" priority="10" dxfId="0">
      <formula>LEN(TRIM(D9))=0</formula>
    </cfRule>
  </conditionalFormatting>
  <conditionalFormatting sqref="B10">
    <cfRule type="containsBlanks" priority="9" dxfId="0">
      <formula>LEN(TRIM(B10))=0</formula>
    </cfRule>
  </conditionalFormatting>
  <conditionalFormatting sqref="G10">
    <cfRule type="containsBlanks" priority="7" dxfId="7">
      <formula>LEN(TRIM(G10))=0</formula>
    </cfRule>
    <cfRule type="notContainsBlanks" priority="8" dxfId="6">
      <formula>LEN(TRIM(G10))&gt;0</formula>
    </cfRule>
  </conditionalFormatting>
  <conditionalFormatting sqref="B10">
    <cfRule type="cellIs" priority="6" dxfId="5" operator="greaterThanOrEqual">
      <formula>1</formula>
    </cfRule>
  </conditionalFormatting>
  <conditionalFormatting sqref="N10">
    <cfRule type="notContainsBlanks" priority="4" dxfId="4">
      <formula>LEN(TRIM(N10))&gt;0</formula>
    </cfRule>
    <cfRule type="containsBlanks" priority="5" dxfId="3">
      <formula>LEN(TRIM(N10))=0</formula>
    </cfRule>
  </conditionalFormatting>
  <conditionalFormatting sqref="P10">
    <cfRule type="cellIs" priority="2" dxfId="2" operator="equal">
      <formula>"NEVYHOVUJE"</formula>
    </cfRule>
    <cfRule type="cellIs" priority="3" dxfId="1" operator="equal">
      <formula>"VYHOVUJE"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7:E1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wSTbzB9Av0jgnGPwau7mpEmc05A=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+V2YIBOJ8nec3xGjXzG301hS3jY=</DigestValue>
    </Reference>
  </SignedInfo>
  <SignatureValue>AM+91Wchkp0jMHsxVx+DCk9BnIbNE0/O3iSpIOhGfyD0HmVwfUgYuMoNfdpNqWNWg1UU2g5duN2X
SA01Mv0o+ca8bqLCCFkRXelEAqruk4HrLkLoY4RajBVF7x3FDq1f9ROEoAQXWQtybGqktX7HXJdp
Vte+0dZooDxhsiOmUdoA+BKmsZwkb/oTNSuanvsrI+SWuIfB9MVWctU4AX0vIZpM6O47Z5dVShtF
kYoBymPmzh4lLDmvyQS9jCkaf36i+QAT2HoS/j8NSGq8o7t212FR4Fd8EUa15Zq5aCroIEawbwVY
V6Y2S66TPr1RSlU9Bheui9h4UVabhFaFaNymMA==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nkZMqjr4W38cbeqEvIn22dC3OJ4=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+JUQgXL4jiORoLWTNL10BqEGbUE=</DigestValue>
      </Reference>
      <Reference URI="/xl/styles.xml?ContentType=application/vnd.openxmlformats-officedocument.spreadsheetml.styles+xml">
        <DigestMethod Algorithm="http://www.w3.org/2000/09/xmldsig#sha1"/>
        <DigestValue>Zs8T/BzftUf57acxBed3cykyPUM=</DigestValue>
      </Reference>
      <Reference URI="/xl/worksheets/sheet1.xml?ContentType=application/vnd.openxmlformats-officedocument.spreadsheetml.worksheet+xml">
        <DigestMethod Algorithm="http://www.w3.org/2000/09/xmldsig#sha1"/>
        <DigestValue>PRXkjSSacZaAQyvFVnx/cTu9k0Y=</DigestValue>
      </Reference>
      <Reference URI="/xl/sharedStrings.xml?ContentType=application/vnd.openxmlformats-officedocument.spreadsheetml.sharedStrings+xml">
        <DigestMethod Algorithm="http://www.w3.org/2000/09/xmldsig#sha1"/>
        <DigestValue>0RvrFrREoXXw6Fd9s/vFNfbKn6s=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nqMwa0bDmkeUhn87JxYvu0gNCOE=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2016-03-10T14:08:24Z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2016-03-10T14:08:24Z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suhs</cp:lastModifiedBy>
  <cp:lastPrinted>2015-06-17T10:31:14Z</cp:lastPrinted>
  <dcterms:created xsi:type="dcterms:W3CDTF">2014-03-05T12:43:32Z</dcterms:created>
  <dcterms:modified xsi:type="dcterms:W3CDTF">2016-02-24T13:14:02Z</dcterms:modified>
  <cp:category/>
  <cp:version/>
  <cp:contentType/>
  <cp:contentStatus/>
</cp:coreProperties>
</file>