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onery" sheetId="22" r:id="rId1"/>
  </sheets>
  <definedNames>
    <definedName name="_xlnm.Print_Area" localSheetId="0">'Tonery'!$B:$L</definedName>
  </definedNames>
  <calcPr calcId="145621"/>
</workbook>
</file>

<file path=xl/sharedStrings.xml><?xml version="1.0" encoding="utf-8"?>
<sst xmlns="http://schemas.openxmlformats.org/spreadsheetml/2006/main" count="82" uniqueCount="52">
  <si>
    <t>Množství</t>
  </si>
  <si>
    <t>Položka</t>
  </si>
  <si>
    <t>Obchodní název + typ</t>
  </si>
  <si>
    <t>[DOPLNÍ UCHAZEČ]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</si>
  <si>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</si>
  <si>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</si>
  <si>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</si>
  <si>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</si>
  <si>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</si>
  <si>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</si>
  <si>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</si>
  <si>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</si>
  <si>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</si>
  <si>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</si>
  <si>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</si>
  <si>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</si>
  <si>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</si>
  <si>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</si>
  <si>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</si>
  <si>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</si>
  <si>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</si>
  <si>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</si>
  <si>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</si>
  <si>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</si>
  <si>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</si>
  <si>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originální toner HP Q2612A,výtěžnost 2000stran</t>
  </si>
  <si>
    <t>ANO</t>
  </si>
  <si>
    <t>CZ.1.05/3.1.00/14.0298</t>
  </si>
  <si>
    <t>Technická 8,budova NTIS,Plzeň</t>
  </si>
  <si>
    <t>KKY Flídr tel.377632559</t>
  </si>
  <si>
    <t>Toner do tiskárny HP 3030</t>
  </si>
  <si>
    <t>Toner do tiskárny HP CLJ 4005</t>
  </si>
  <si>
    <t>originální toner HP CB400A,výtěžnost 7500stran</t>
  </si>
  <si>
    <t>KKY Šebesta,tel.377632131</t>
  </si>
  <si>
    <t>originální toner HP CB401A,výtěžnost 7500stran</t>
  </si>
  <si>
    <t>originální toner HP CB402A,výtěžnost 7500stran</t>
  </si>
  <si>
    <t>originální toner HP CB403A,výtěžnost 7500stran</t>
  </si>
  <si>
    <t>Toner do tiskárny HP CM1312fi</t>
  </si>
  <si>
    <t>originální toner HP CB540A,výtěžnost 2200stran</t>
  </si>
  <si>
    <t>Univerzitní 22,Plzeň</t>
  </si>
  <si>
    <t>PS Vaněk tel.377631815{Skalová,377631333}</t>
  </si>
  <si>
    <t>originální toner HP CB542A,výtěžnost 1400stran</t>
  </si>
  <si>
    <t>originální toner HP CB543A,výtěžnost 1400stran</t>
  </si>
  <si>
    <t>originální toner HP CB541A,výtěžnost 1400stran</t>
  </si>
  <si>
    <t>Toner do tiskárny HP P1566</t>
  </si>
  <si>
    <t>originální toner HP CE278A,výtěžnost 2100stran</t>
  </si>
  <si>
    <t>OLP Podola tel.377631200</t>
  </si>
  <si>
    <t>Univerzitní 8,Plzeň</t>
  </si>
  <si>
    <t>samostatná faktura</t>
  </si>
  <si>
    <t>Tonery - 015 - 2015 - technická specifikace</t>
  </si>
  <si>
    <t>Priloha_c_1_kupni_smlouvy_-_T_015-2015</t>
  </si>
  <si>
    <t>Doplní uchazeč (po vyplnění se buňka podbarví žlutou barvou)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</si>
</sst>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9B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0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3" borderId="2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49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5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6" borderId="7" xfId="0" applyNumberFormat="1" applyFill="1" applyBorder="1" applyAlignment="1" applyProtection="1">
      <alignment horizontal="right" vertical="center" indent="1"/>
      <protection locked="0"/>
    </xf>
    <xf numFmtId="164" fontId="0" fillId="6" borderId="8" xfId="0" applyNumberFormat="1" applyFill="1" applyBorder="1" applyAlignment="1" applyProtection="1">
      <alignment horizontal="right" vertical="center" indent="1"/>
      <protection locked="0"/>
    </xf>
    <xf numFmtId="164" fontId="0" fillId="6" borderId="4" xfId="0" applyNumberFormat="1" applyFill="1" applyBorder="1" applyAlignment="1" applyProtection="1">
      <alignment horizontal="right" vertical="center" indent="1"/>
      <protection locked="0"/>
    </xf>
    <xf numFmtId="164" fontId="0" fillId="6" borderId="9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7" xfId="0" applyNumberFormat="1" applyFill="1" applyBorder="1" applyAlignment="1" applyProtection="1">
      <alignment horizontal="right" vertical="center" wrapText="1" indent="1"/>
      <protection/>
    </xf>
    <xf numFmtId="3" fontId="0" fillId="0" borderId="7" xfId="0" applyNumberFormat="1" applyFill="1" applyBorder="1" applyAlignment="1" applyProtection="1">
      <alignment horizontal="right" vertical="center" wrapText="1" indent="2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right" vertical="center" wrapText="1" indent="1"/>
      <protection/>
    </xf>
    <xf numFmtId="3" fontId="0" fillId="0" borderId="8" xfId="0" applyNumberFormat="1" applyFill="1" applyBorder="1" applyAlignment="1" applyProtection="1">
      <alignment horizontal="right" vertical="center" wrapText="1" indent="2"/>
      <protection/>
    </xf>
    <xf numFmtId="49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right" vertical="center" wrapText="1" indent="1"/>
      <protection/>
    </xf>
    <xf numFmtId="3" fontId="0" fillId="0" borderId="4" xfId="0" applyNumberFormat="1" applyFill="1" applyBorder="1" applyAlignment="1" applyProtection="1">
      <alignment horizontal="right" vertical="center" wrapText="1" indent="2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3" fontId="0" fillId="4" borderId="9" xfId="0" applyNumberFormat="1" applyFill="1" applyBorder="1" applyAlignment="1" applyProtection="1">
      <alignment horizontal="right" vertical="center" wrapText="1" indent="1"/>
      <protection/>
    </xf>
    <xf numFmtId="3" fontId="0" fillId="0" borderId="9" xfId="0" applyNumberFormat="1" applyFill="1" applyBorder="1" applyAlignment="1" applyProtection="1">
      <alignment horizontal="right" vertical="center" wrapText="1" indent="2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7" xfId="0" applyNumberFormat="1" applyFill="1" applyBorder="1" applyAlignment="1" applyProtection="1">
      <alignment vertical="center" wrapText="1"/>
      <protection/>
    </xf>
    <xf numFmtId="0" fontId="0" fillId="0" borderId="8" xfId="0" applyNumberFormat="1" applyFill="1" applyBorder="1" applyAlignment="1" applyProtection="1">
      <alignment vertical="center" wrapText="1"/>
      <protection/>
    </xf>
    <xf numFmtId="0" fontId="0" fillId="0" borderId="4" xfId="0" applyNumberFormat="1" applyFill="1" applyBorder="1" applyAlignment="1" applyProtection="1">
      <alignment vertical="center" wrapText="1"/>
      <protection/>
    </xf>
    <xf numFmtId="0" fontId="0" fillId="2" borderId="1" xfId="21" applyNumberFormat="1" applyFont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49" fontId="0" fillId="7" borderId="0" xfId="0" applyNumberFormat="1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24</xdr:row>
      <xdr:rowOff>142875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95250</xdr:colOff>
      <xdr:row>15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19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85725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142875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390525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85725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390525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85725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85725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390525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76200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85725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390525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85725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390525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390525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21</xdr:row>
      <xdr:rowOff>95250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19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190500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1990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16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65151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28</xdr:row>
      <xdr:rowOff>57150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47625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57150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152400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85725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24</xdr:row>
      <xdr:rowOff>47625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19050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9525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57150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66675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66675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66675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66675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66675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66675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66675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66675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66675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66675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171450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9525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25</xdr:row>
      <xdr:rowOff>161925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171450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180975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180975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27</xdr:row>
      <xdr:rowOff>161925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28575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28575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19050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114300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66675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85725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23</xdr:row>
      <xdr:rowOff>47625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6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21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21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95250</xdr:colOff>
      <xdr:row>17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22</xdr:row>
      <xdr:rowOff>0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95250</xdr:colOff>
      <xdr:row>25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85725</xdr:colOff>
      <xdr:row>20</xdr:row>
      <xdr:rowOff>180975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19050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24</xdr:row>
      <xdr:rowOff>19050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9525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20</xdr:row>
      <xdr:rowOff>180975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57150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19</xdr:row>
      <xdr:rowOff>76200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18</xdr:row>
      <xdr:rowOff>171450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7686675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19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8362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18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794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20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17075" y="842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238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57150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612475" y="476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80" zoomScaleNormal="80" workbookViewId="0" topLeftCell="E1">
      <selection activeCell="I20" sqref="I20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41.28125" style="2" customWidth="1"/>
    <col min="4" max="4" width="9.7109375" style="3" customWidth="1"/>
    <col min="5" max="5" width="9.00390625" style="4" customWidth="1"/>
    <col min="6" max="6" width="40.7109375" style="2" customWidth="1"/>
    <col min="7" max="7" width="29.140625" style="2" customWidth="1"/>
    <col min="8" max="8" width="23.57421875" style="2" customWidth="1"/>
    <col min="9" max="9" width="20.8515625" style="2" customWidth="1"/>
    <col min="10" max="10" width="30.8515625" style="1" customWidth="1"/>
    <col min="11" max="11" width="21.7109375" style="1" customWidth="1"/>
    <col min="12" max="12" width="22.140625" style="2" customWidth="1"/>
    <col min="13" max="14" width="22.140625" style="2" hidden="1" customWidth="1"/>
    <col min="15" max="15" width="19.8515625" style="2" customWidth="1"/>
    <col min="16" max="16" width="20.8515625" style="1" customWidth="1"/>
    <col min="17" max="17" width="16.8515625" style="1" customWidth="1"/>
    <col min="18" max="18" width="21.00390625" style="1" customWidth="1"/>
    <col min="19" max="19" width="19.421875" style="1" customWidth="1"/>
    <col min="20" max="16384" width="8.8515625" style="1" customWidth="1"/>
  </cols>
  <sheetData>
    <row r="1" spans="2:3" ht="18.75">
      <c r="B1" s="93" t="s">
        <v>49</v>
      </c>
      <c r="C1" s="94"/>
    </row>
    <row r="2" spans="4:19" ht="18.75">
      <c r="D2" s="7"/>
      <c r="E2" s="10"/>
      <c r="H2" s="1"/>
      <c r="I2" s="12"/>
      <c r="Q2" s="92" t="s">
        <v>50</v>
      </c>
      <c r="R2" s="92"/>
      <c r="S2" s="92"/>
    </row>
    <row r="3" spans="2:18" ht="15.75" thickBot="1">
      <c r="B3" s="96" t="s">
        <v>51</v>
      </c>
      <c r="C3" s="96"/>
      <c r="D3" s="96"/>
      <c r="E3" s="47"/>
      <c r="F3" s="47"/>
      <c r="G3" s="47"/>
      <c r="H3" s="48"/>
      <c r="I3" s="48"/>
      <c r="J3" s="48"/>
      <c r="K3" s="48"/>
      <c r="L3" s="48"/>
      <c r="P3" s="2"/>
      <c r="Q3" s="48"/>
      <c r="R3" s="48"/>
    </row>
    <row r="4" spans="2:17" ht="15.75" thickBot="1">
      <c r="B4" s="8"/>
      <c r="C4" s="9"/>
      <c r="G4" s="5" t="s">
        <v>3</v>
      </c>
      <c r="M4" s="11"/>
      <c r="N4" s="11"/>
      <c r="O4" s="6"/>
      <c r="Q4" s="5" t="s">
        <v>3</v>
      </c>
    </row>
    <row r="5" spans="2:19" ht="88.15" customHeight="1" thickBot="1" thickTop="1">
      <c r="B5" s="24" t="s">
        <v>1</v>
      </c>
      <c r="C5" s="66" t="s">
        <v>9</v>
      </c>
      <c r="D5" s="39" t="s">
        <v>0</v>
      </c>
      <c r="E5" s="39" t="s">
        <v>10</v>
      </c>
      <c r="F5" s="66" t="s">
        <v>11</v>
      </c>
      <c r="G5" s="25" t="s">
        <v>2</v>
      </c>
      <c r="H5" s="39" t="s">
        <v>12</v>
      </c>
      <c r="I5" s="39" t="s">
        <v>13</v>
      </c>
      <c r="J5" s="39" t="s">
        <v>14</v>
      </c>
      <c r="K5" s="38" t="s">
        <v>15</v>
      </c>
      <c r="L5" s="39" t="s">
        <v>16</v>
      </c>
      <c r="M5" s="26" t="s">
        <v>23</v>
      </c>
      <c r="N5" s="26" t="s">
        <v>17</v>
      </c>
      <c r="O5" s="39" t="s">
        <v>18</v>
      </c>
      <c r="P5" s="39" t="s">
        <v>19</v>
      </c>
      <c r="Q5" s="27" t="s">
        <v>20</v>
      </c>
      <c r="R5" s="38" t="s">
        <v>21</v>
      </c>
      <c r="S5" s="38" t="s">
        <v>22</v>
      </c>
    </row>
    <row r="6" spans="1:19" ht="45.75" thickBot="1">
      <c r="A6" s="49"/>
      <c r="B6" s="50">
        <v>1</v>
      </c>
      <c r="C6" s="69" t="s">
        <v>30</v>
      </c>
      <c r="D6" s="51">
        <v>1</v>
      </c>
      <c r="E6" s="52" t="s">
        <v>24</v>
      </c>
      <c r="F6" s="81" t="s">
        <v>25</v>
      </c>
      <c r="G6" s="84" t="s">
        <v>25</v>
      </c>
      <c r="H6" s="53" t="s">
        <v>48</v>
      </c>
      <c r="I6" s="52" t="s">
        <v>26</v>
      </c>
      <c r="J6" s="53" t="s">
        <v>27</v>
      </c>
      <c r="K6" s="53" t="s">
        <v>29</v>
      </c>
      <c r="L6" s="53" t="s">
        <v>28</v>
      </c>
      <c r="M6" s="28">
        <f aca="true" t="shared" si="0" ref="M6:M15">D6*O6</f>
        <v>1300</v>
      </c>
      <c r="N6" s="28">
        <f aca="true" t="shared" si="1" ref="N6:N15">D6*P6</f>
        <v>1500</v>
      </c>
      <c r="O6" s="28">
        <v>1300</v>
      </c>
      <c r="P6" s="28">
        <v>1500</v>
      </c>
      <c r="Q6" s="42">
        <v>1238</v>
      </c>
      <c r="R6" s="29">
        <f aca="true" t="shared" si="2" ref="R6:R15">D6*Q6</f>
        <v>1238</v>
      </c>
      <c r="S6" s="30" t="str">
        <f>IF(ISNUMBER(Q6),IF(Q6&gt;P6,"NEVYHOVUJE","VYHOVUJE")," ")</f>
        <v>VYHOVUJE</v>
      </c>
    </row>
    <row r="7" spans="2:19" ht="33" customHeight="1">
      <c r="B7" s="54">
        <v>2</v>
      </c>
      <c r="C7" s="70" t="s">
        <v>31</v>
      </c>
      <c r="D7" s="55">
        <v>2</v>
      </c>
      <c r="E7" s="56" t="s">
        <v>24</v>
      </c>
      <c r="F7" s="82" t="s">
        <v>32</v>
      </c>
      <c r="G7" s="84" t="s">
        <v>32</v>
      </c>
      <c r="H7" s="97" t="s">
        <v>48</v>
      </c>
      <c r="I7" s="56"/>
      <c r="J7" s="57"/>
      <c r="K7" s="97" t="s">
        <v>33</v>
      </c>
      <c r="L7" s="97" t="s">
        <v>28</v>
      </c>
      <c r="M7" s="31">
        <f t="shared" si="0"/>
        <v>7000</v>
      </c>
      <c r="N7" s="31">
        <f t="shared" si="1"/>
        <v>7400</v>
      </c>
      <c r="O7" s="31">
        <v>3500</v>
      </c>
      <c r="P7" s="31">
        <v>3700</v>
      </c>
      <c r="Q7" s="43">
        <v>3535</v>
      </c>
      <c r="R7" s="32">
        <f t="shared" si="2"/>
        <v>7070</v>
      </c>
      <c r="S7" s="33" t="str">
        <f aca="true" t="shared" si="3" ref="S7:S15">IF(ISNUMBER(Q7),IF(Q7&gt;P7,"NEVYHOVUJE","VYHOVUJE")," ")</f>
        <v>VYHOVUJE</v>
      </c>
    </row>
    <row r="8" spans="2:19" ht="34.5" customHeight="1">
      <c r="B8" s="58">
        <v>3</v>
      </c>
      <c r="C8" s="71" t="s">
        <v>31</v>
      </c>
      <c r="D8" s="59">
        <v>2</v>
      </c>
      <c r="E8" s="60" t="s">
        <v>24</v>
      </c>
      <c r="F8" s="83" t="s">
        <v>34</v>
      </c>
      <c r="G8" s="84" t="s">
        <v>34</v>
      </c>
      <c r="H8" s="98"/>
      <c r="I8" s="60"/>
      <c r="J8" s="61"/>
      <c r="K8" s="98"/>
      <c r="L8" s="98"/>
      <c r="M8" s="21">
        <f t="shared" si="0"/>
        <v>10400</v>
      </c>
      <c r="N8" s="21">
        <f t="shared" si="1"/>
        <v>10800</v>
      </c>
      <c r="O8" s="21">
        <v>5200</v>
      </c>
      <c r="P8" s="21">
        <v>5400</v>
      </c>
      <c r="Q8" s="44">
        <v>5258</v>
      </c>
      <c r="R8" s="22">
        <f t="shared" si="2"/>
        <v>10516</v>
      </c>
      <c r="S8" s="23" t="str">
        <f t="shared" si="3"/>
        <v>VYHOVUJE</v>
      </c>
    </row>
    <row r="9" spans="2:19" ht="42.75" customHeight="1">
      <c r="B9" s="58">
        <v>4</v>
      </c>
      <c r="C9" s="71" t="s">
        <v>31</v>
      </c>
      <c r="D9" s="59">
        <v>2</v>
      </c>
      <c r="E9" s="60" t="s">
        <v>24</v>
      </c>
      <c r="F9" s="67" t="s">
        <v>35</v>
      </c>
      <c r="G9" s="84" t="s">
        <v>35</v>
      </c>
      <c r="H9" s="98"/>
      <c r="I9" s="60"/>
      <c r="J9" s="61"/>
      <c r="K9" s="98"/>
      <c r="L9" s="98"/>
      <c r="M9" s="21">
        <f t="shared" si="0"/>
        <v>10400</v>
      </c>
      <c r="N9" s="21">
        <f t="shared" si="1"/>
        <v>10800</v>
      </c>
      <c r="O9" s="21">
        <v>5200</v>
      </c>
      <c r="P9" s="21">
        <v>5400</v>
      </c>
      <c r="Q9" s="44">
        <v>5258</v>
      </c>
      <c r="R9" s="22">
        <f t="shared" si="2"/>
        <v>10516</v>
      </c>
      <c r="S9" s="23" t="str">
        <f t="shared" si="3"/>
        <v>VYHOVUJE</v>
      </c>
    </row>
    <row r="10" spans="2:19" ht="36" customHeight="1" thickBot="1">
      <c r="B10" s="62">
        <v>5</v>
      </c>
      <c r="C10" s="72" t="s">
        <v>31</v>
      </c>
      <c r="D10" s="63">
        <v>2</v>
      </c>
      <c r="E10" s="64" t="s">
        <v>24</v>
      </c>
      <c r="F10" s="68" t="s">
        <v>36</v>
      </c>
      <c r="G10" s="84" t="s">
        <v>36</v>
      </c>
      <c r="H10" s="99"/>
      <c r="I10" s="64"/>
      <c r="J10" s="65"/>
      <c r="K10" s="99"/>
      <c r="L10" s="99"/>
      <c r="M10" s="34">
        <f t="shared" si="0"/>
        <v>10400</v>
      </c>
      <c r="N10" s="34">
        <f t="shared" si="1"/>
        <v>10800</v>
      </c>
      <c r="O10" s="34">
        <v>5200</v>
      </c>
      <c r="P10" s="34">
        <v>5400</v>
      </c>
      <c r="Q10" s="45">
        <v>5258</v>
      </c>
      <c r="R10" s="35">
        <f t="shared" si="2"/>
        <v>10516</v>
      </c>
      <c r="S10" s="36" t="str">
        <f t="shared" si="3"/>
        <v>VYHOVUJE</v>
      </c>
    </row>
    <row r="11" spans="2:19" ht="43.15" customHeight="1">
      <c r="B11" s="54">
        <v>6</v>
      </c>
      <c r="C11" s="70" t="s">
        <v>37</v>
      </c>
      <c r="D11" s="55">
        <v>1</v>
      </c>
      <c r="E11" s="56" t="s">
        <v>24</v>
      </c>
      <c r="F11" s="82" t="s">
        <v>38</v>
      </c>
      <c r="G11" s="84" t="s">
        <v>38</v>
      </c>
      <c r="H11" s="97" t="s">
        <v>48</v>
      </c>
      <c r="I11" s="56"/>
      <c r="J11" s="57"/>
      <c r="K11" s="97" t="s">
        <v>40</v>
      </c>
      <c r="L11" s="97" t="s">
        <v>39</v>
      </c>
      <c r="M11" s="31">
        <f t="shared" si="0"/>
        <v>1400</v>
      </c>
      <c r="N11" s="31">
        <f t="shared" si="1"/>
        <v>1600</v>
      </c>
      <c r="O11" s="31">
        <v>1400</v>
      </c>
      <c r="P11" s="31">
        <v>1600</v>
      </c>
      <c r="Q11" s="43">
        <v>1251</v>
      </c>
      <c r="R11" s="32">
        <f t="shared" si="2"/>
        <v>1251</v>
      </c>
      <c r="S11" s="33" t="str">
        <f t="shared" si="3"/>
        <v>VYHOVUJE</v>
      </c>
    </row>
    <row r="12" spans="2:19" ht="34.15" customHeight="1">
      <c r="B12" s="58">
        <v>7</v>
      </c>
      <c r="C12" s="71" t="s">
        <v>37</v>
      </c>
      <c r="D12" s="59">
        <v>1</v>
      </c>
      <c r="E12" s="60" t="s">
        <v>24</v>
      </c>
      <c r="F12" s="83" t="s">
        <v>41</v>
      </c>
      <c r="G12" s="84" t="s">
        <v>41</v>
      </c>
      <c r="H12" s="98"/>
      <c r="I12" s="60"/>
      <c r="J12" s="61"/>
      <c r="K12" s="98"/>
      <c r="L12" s="98"/>
      <c r="M12" s="21">
        <f t="shared" si="0"/>
        <v>1300</v>
      </c>
      <c r="N12" s="21">
        <f t="shared" si="1"/>
        <v>1500</v>
      </c>
      <c r="O12" s="21">
        <v>1300</v>
      </c>
      <c r="P12" s="21">
        <v>1500</v>
      </c>
      <c r="Q12" s="44">
        <v>1278</v>
      </c>
      <c r="R12" s="22">
        <f t="shared" si="2"/>
        <v>1278</v>
      </c>
      <c r="S12" s="23" t="str">
        <f t="shared" si="3"/>
        <v>VYHOVUJE</v>
      </c>
    </row>
    <row r="13" spans="2:19" ht="28.9" customHeight="1">
      <c r="B13" s="58">
        <v>8</v>
      </c>
      <c r="C13" s="71" t="s">
        <v>37</v>
      </c>
      <c r="D13" s="59">
        <v>1</v>
      </c>
      <c r="E13" s="60" t="s">
        <v>24</v>
      </c>
      <c r="F13" s="67" t="s">
        <v>42</v>
      </c>
      <c r="G13" s="84" t="s">
        <v>42</v>
      </c>
      <c r="H13" s="98"/>
      <c r="I13" s="60"/>
      <c r="J13" s="61"/>
      <c r="K13" s="98"/>
      <c r="L13" s="98"/>
      <c r="M13" s="21">
        <f t="shared" si="0"/>
        <v>1300</v>
      </c>
      <c r="N13" s="21">
        <f t="shared" si="1"/>
        <v>1500</v>
      </c>
      <c r="O13" s="21">
        <v>1300</v>
      </c>
      <c r="P13" s="21">
        <v>1500</v>
      </c>
      <c r="Q13" s="44">
        <v>1278</v>
      </c>
      <c r="R13" s="22">
        <f t="shared" si="2"/>
        <v>1278</v>
      </c>
      <c r="S13" s="23" t="str">
        <f t="shared" si="3"/>
        <v>VYHOVUJE</v>
      </c>
    </row>
    <row r="14" spans="2:19" ht="29.45" customHeight="1" thickBot="1">
      <c r="B14" s="62">
        <v>9</v>
      </c>
      <c r="C14" s="72" t="s">
        <v>37</v>
      </c>
      <c r="D14" s="63">
        <v>1</v>
      </c>
      <c r="E14" s="64" t="s">
        <v>24</v>
      </c>
      <c r="F14" s="68" t="s">
        <v>43</v>
      </c>
      <c r="G14" s="84" t="s">
        <v>43</v>
      </c>
      <c r="H14" s="99"/>
      <c r="I14" s="64"/>
      <c r="J14" s="65"/>
      <c r="K14" s="99"/>
      <c r="L14" s="99"/>
      <c r="M14" s="34">
        <f t="shared" si="0"/>
        <v>1300</v>
      </c>
      <c r="N14" s="34">
        <f t="shared" si="1"/>
        <v>1500</v>
      </c>
      <c r="O14" s="34">
        <v>1300</v>
      </c>
      <c r="P14" s="34">
        <v>1500</v>
      </c>
      <c r="Q14" s="45">
        <v>1278</v>
      </c>
      <c r="R14" s="35">
        <f t="shared" si="2"/>
        <v>1278</v>
      </c>
      <c r="S14" s="36" t="str">
        <f t="shared" si="3"/>
        <v>VYHOVUJE</v>
      </c>
    </row>
    <row r="15" spans="2:19" ht="30.6" customHeight="1" thickBot="1">
      <c r="B15" s="50">
        <v>10</v>
      </c>
      <c r="C15" s="69" t="s">
        <v>44</v>
      </c>
      <c r="D15" s="51">
        <v>4</v>
      </c>
      <c r="E15" s="52" t="s">
        <v>24</v>
      </c>
      <c r="F15" s="81" t="s">
        <v>45</v>
      </c>
      <c r="G15" s="84" t="s">
        <v>45</v>
      </c>
      <c r="H15" s="53" t="s">
        <v>48</v>
      </c>
      <c r="I15" s="52"/>
      <c r="J15" s="53"/>
      <c r="K15" s="53" t="s">
        <v>46</v>
      </c>
      <c r="L15" s="53" t="s">
        <v>47</v>
      </c>
      <c r="M15" s="28">
        <f t="shared" si="0"/>
        <v>5200</v>
      </c>
      <c r="N15" s="28">
        <f t="shared" si="1"/>
        <v>6000</v>
      </c>
      <c r="O15" s="28">
        <v>1300</v>
      </c>
      <c r="P15" s="28">
        <v>1500</v>
      </c>
      <c r="Q15" s="42">
        <v>1246</v>
      </c>
      <c r="R15" s="29">
        <f t="shared" si="2"/>
        <v>4984</v>
      </c>
      <c r="S15" s="30" t="str">
        <f t="shared" si="3"/>
        <v>VYHOVUJE</v>
      </c>
    </row>
    <row r="16" spans="1:19" ht="15.75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76.5" thickBot="1" thickTop="1">
      <c r="A17" s="73"/>
      <c r="B17" s="95" t="s">
        <v>5</v>
      </c>
      <c r="C17" s="95"/>
      <c r="D17" s="95"/>
      <c r="E17" s="95"/>
      <c r="F17" s="95"/>
      <c r="G17" s="95"/>
      <c r="H17" s="13"/>
      <c r="I17" s="13"/>
      <c r="J17" s="13"/>
      <c r="K17" s="74"/>
      <c r="L17" s="74"/>
      <c r="M17" s="74"/>
      <c r="N17" s="14"/>
      <c r="O17" s="40" t="s">
        <v>6</v>
      </c>
      <c r="P17" s="41" t="s">
        <v>7</v>
      </c>
      <c r="Q17" s="85" t="s">
        <v>8</v>
      </c>
      <c r="R17" s="86"/>
      <c r="S17" s="87"/>
    </row>
    <row r="18" spans="1:19" ht="20.25" thickBot="1" thickTop="1">
      <c r="A18" s="73"/>
      <c r="B18" s="88" t="s">
        <v>4</v>
      </c>
      <c r="C18" s="88"/>
      <c r="D18" s="88"/>
      <c r="E18" s="88"/>
      <c r="F18" s="88"/>
      <c r="G18" s="88"/>
      <c r="H18" s="75"/>
      <c r="K18" s="15"/>
      <c r="L18" s="15"/>
      <c r="M18" s="15"/>
      <c r="N18" s="16"/>
      <c r="O18" s="17">
        <f>SUM(M6:M15)</f>
        <v>50000</v>
      </c>
      <c r="P18" s="37">
        <f>SUM(N6:N15)</f>
        <v>53400</v>
      </c>
      <c r="Q18" s="89">
        <f>SUM(R6:R15)</f>
        <v>49925</v>
      </c>
      <c r="R18" s="90"/>
      <c r="S18" s="91"/>
    </row>
    <row r="19" spans="1:19" ht="19.5" thickTop="1">
      <c r="A19" s="73"/>
      <c r="I19" s="18"/>
      <c r="J19" s="18"/>
      <c r="K19" s="19"/>
      <c r="L19" s="19"/>
      <c r="M19" s="19"/>
      <c r="N19" s="76"/>
      <c r="O19" s="76"/>
      <c r="P19" s="76"/>
      <c r="Q19" s="77"/>
      <c r="R19" s="77"/>
      <c r="S19" s="77"/>
    </row>
    <row r="20" spans="1:19" ht="18.75">
      <c r="A20" s="73"/>
      <c r="K20" s="19"/>
      <c r="L20" s="19"/>
      <c r="M20" s="19"/>
      <c r="N20" s="76"/>
      <c r="O20" s="76"/>
      <c r="P20" s="20"/>
      <c r="Q20" s="20"/>
      <c r="R20" s="20"/>
      <c r="S20" s="77"/>
    </row>
    <row r="21" spans="1:19" ht="18.75">
      <c r="A21" s="73"/>
      <c r="K21" s="19"/>
      <c r="L21" s="19"/>
      <c r="M21" s="19"/>
      <c r="N21" s="76"/>
      <c r="O21" s="76"/>
      <c r="P21" s="20"/>
      <c r="Q21" s="20"/>
      <c r="R21" s="20"/>
      <c r="S21" s="77"/>
    </row>
    <row r="22" spans="1:19" ht="15">
      <c r="A22" s="73"/>
      <c r="K22" s="78"/>
      <c r="L22" s="78"/>
      <c r="M22" s="78"/>
      <c r="N22" s="78"/>
      <c r="O22" s="78"/>
      <c r="P22" s="76"/>
      <c r="Q22" s="77"/>
      <c r="R22" s="77"/>
      <c r="S22" s="77"/>
    </row>
    <row r="23" spans="1:19" ht="15">
      <c r="A23" s="73"/>
      <c r="B23" s="77"/>
      <c r="C23" s="76"/>
      <c r="D23" s="79"/>
      <c r="E23" s="80"/>
      <c r="F23" s="76"/>
      <c r="G23" s="76"/>
      <c r="H23" s="76"/>
      <c r="I23" s="76"/>
      <c r="J23" s="77"/>
      <c r="K23" s="77"/>
      <c r="L23" s="77"/>
      <c r="M23" s="76"/>
      <c r="N23" s="76"/>
      <c r="O23" s="76"/>
      <c r="P23" s="76"/>
      <c r="Q23" s="77"/>
      <c r="R23" s="77"/>
      <c r="S23" s="77"/>
    </row>
    <row r="24" spans="1:19" ht="15">
      <c r="A24" s="73"/>
      <c r="B24" s="77"/>
      <c r="C24" s="76"/>
      <c r="D24" s="79"/>
      <c r="E24" s="80"/>
      <c r="F24" s="76"/>
      <c r="G24" s="76"/>
      <c r="H24" s="76"/>
      <c r="I24" s="76"/>
      <c r="J24" s="77"/>
      <c r="K24" s="77"/>
      <c r="L24" s="77"/>
      <c r="M24" s="76"/>
      <c r="N24" s="76"/>
      <c r="O24" s="76"/>
      <c r="P24" s="76"/>
      <c r="Q24" s="77"/>
      <c r="R24" s="77"/>
      <c r="S24" s="77"/>
    </row>
    <row r="25" spans="1:19" ht="15">
      <c r="A25" s="73"/>
      <c r="B25" s="77"/>
      <c r="C25" s="76"/>
      <c r="D25" s="79"/>
      <c r="E25" s="80"/>
      <c r="F25" s="76"/>
      <c r="G25" s="76"/>
      <c r="H25" s="76"/>
      <c r="I25" s="76"/>
      <c r="J25" s="77"/>
      <c r="K25" s="77"/>
      <c r="L25" s="77"/>
      <c r="M25" s="76"/>
      <c r="N25" s="76"/>
      <c r="O25" s="76"/>
      <c r="P25" s="76"/>
      <c r="Q25" s="77"/>
      <c r="R25" s="77"/>
      <c r="S25" s="77"/>
    </row>
    <row r="26" spans="1:19" ht="15">
      <c r="A26" s="73"/>
      <c r="B26" s="77"/>
      <c r="C26" s="76"/>
      <c r="D26" s="79"/>
      <c r="E26" s="80"/>
      <c r="F26" s="76"/>
      <c r="G26" s="76"/>
      <c r="H26" s="76"/>
      <c r="I26" s="76"/>
      <c r="J26" s="77"/>
      <c r="K26" s="77"/>
      <c r="L26" s="77"/>
      <c r="M26" s="76"/>
      <c r="N26" s="76"/>
      <c r="O26" s="76"/>
      <c r="P26" s="76"/>
      <c r="Q26" s="77"/>
      <c r="R26" s="77"/>
      <c r="S26" s="77"/>
    </row>
    <row r="27" spans="3:15" ht="15">
      <c r="C27" s="1"/>
      <c r="D27" s="1"/>
      <c r="E27" s="1"/>
      <c r="F27" s="1"/>
      <c r="G27" s="1"/>
      <c r="H27" s="1"/>
      <c r="I27" s="1"/>
      <c r="L27" s="1"/>
      <c r="M27" s="1"/>
      <c r="N27" s="1"/>
      <c r="O27" s="1"/>
    </row>
    <row r="28" spans="3:15" ht="15">
      <c r="C28" s="1"/>
      <c r="D28" s="1"/>
      <c r="E28" s="1"/>
      <c r="F28" s="1"/>
      <c r="G28" s="1"/>
      <c r="H28" s="1"/>
      <c r="I28" s="1"/>
      <c r="L28" s="1"/>
      <c r="M28" s="1"/>
      <c r="N28" s="1"/>
      <c r="O28" s="1"/>
    </row>
    <row r="29" spans="3:15" ht="15"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</row>
  </sheetData>
  <mergeCells count="13">
    <mergeCell ref="Q17:S17"/>
    <mergeCell ref="B18:G18"/>
    <mergeCell ref="Q18:S18"/>
    <mergeCell ref="Q2:S2"/>
    <mergeCell ref="B1:C1"/>
    <mergeCell ref="B17:G17"/>
    <mergeCell ref="B3:D3"/>
    <mergeCell ref="H11:H14"/>
    <mergeCell ref="H7:H10"/>
    <mergeCell ref="K7:K10"/>
    <mergeCell ref="L7:L10"/>
    <mergeCell ref="K11:K14"/>
    <mergeCell ref="L11:L14"/>
  </mergeCells>
  <conditionalFormatting sqref="B6:B15 D6:D15">
    <cfRule type="containsBlanks" priority="20" dxfId="7">
      <formula>LEN(TRIM(B6))=0</formula>
    </cfRule>
  </conditionalFormatting>
  <conditionalFormatting sqref="B6:B15">
    <cfRule type="cellIs" priority="15" dxfId="6" operator="greaterThanOrEqual">
      <formula>1</formula>
    </cfRule>
  </conditionalFormatting>
  <conditionalFormatting sqref="Q6:Q8 Q10:Q11 Q13:Q14">
    <cfRule type="notContainsBlanks" priority="13" dxfId="1">
      <formula>LEN(TRIM(Q6))&gt;0</formula>
    </cfRule>
    <cfRule type="containsBlanks" priority="14" dxfId="0">
      <formula>LEN(TRIM(Q6))=0</formula>
    </cfRule>
  </conditionalFormatting>
  <conditionalFormatting sqref="S6:S15">
    <cfRule type="cellIs" priority="11" dxfId="3" operator="equal">
      <formula>"NEVYHOVUJE"</formula>
    </cfRule>
    <cfRule type="cellIs" priority="12" dxfId="2" operator="equal">
      <formula>"VYHOVUJE"</formula>
    </cfRule>
  </conditionalFormatting>
  <conditionalFormatting sqref="Q9 Q12 Q15">
    <cfRule type="notContainsBlanks" priority="9" dxfId="1">
      <formula>LEN(TRIM(Q9))&gt;0</formula>
    </cfRule>
    <cfRule type="containsBlanks" priority="10" dxfId="0">
      <formula>LEN(TRIM(Q9))=0</formula>
    </cfRule>
  </conditionalFormatting>
  <dataValidations count="2">
    <dataValidation type="list" showInputMessage="1" showErrorMessage="1" sqref="I6:I15">
      <formula1>"ANO,NE"</formula1>
    </dataValidation>
    <dataValidation type="list" showInputMessage="1" showErrorMessage="1" sqref="E6:E1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EIL6NLBb8K8MbVVOBEjY7iOOr+4=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MyR+BCiM9yUNPuPnR3gTA/qUUY0=</DigestValue>
    </Reference>
  </SignedInfo>
  <SignatureValue>dfPhLVFbTw83cUQExqiaqGFoQ+o4cfzyhmauhrhFqKYwAjR7efVGdAg4Rlqt7i7mxtBlNCDhWrtf
RdS85YTJNmFmrl0iCbmkYqGBnKf2Fvosc0NQo8xwK9z3mEgHo2vsWnw+GNzm9Y6IL5sQXZ0TY+8I
EJyUADtR/3dpxOg5iA94CN3azkk54r+Ebs9GkIK+jbIvwNAnS4G5jf6PDOnTl4ZMU3k7/aVmg+w3
a2GFuelWJCtDcGiew5mORv0yk58ETkt4vO+73pnMZYqhMmOoEaLMiGWiZ641VSGWpx6+p79+xK44
3pqJU/6gADLgM9+W0IJTOFxLh+DM9bVjTseA+A==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4ey54fk1q9IDe53dGx754H2Gd/Y=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oc5xP9Lqc0eB55ozB9wjKlO+0Fc=</DigestValue>
      </Reference>
      <Reference URI="/xl/styles.xml?ContentType=application/vnd.openxmlformats-officedocument.spreadsheetml.styles+xml">
        <DigestMethod Algorithm="http://www.w3.org/2000/09/xmldsig#sha1"/>
        <DigestValue>e2JNYc25FTogPAowxBjQmVQTvOY=</DigestValue>
      </Reference>
      <Reference URI="/xl/worksheets/sheet1.xml?ContentType=application/vnd.openxmlformats-officedocument.spreadsheetml.worksheet+xml">
        <DigestMethod Algorithm="http://www.w3.org/2000/09/xmldsig#sha1"/>
        <DigestValue>7sGLE/Sbql8RddYNnjQlQbf2ba4=</DigestValue>
      </Reference>
      <Reference URI="/xl/sharedStrings.xml?ContentType=application/vnd.openxmlformats-officedocument.spreadsheetml.sharedStrings+xml">
        <DigestMethod Algorithm="http://www.w3.org/2000/09/xmldsig#sha1"/>
        <DigestValue>tG6E5PWuJwseRS9w0C6UXoEgUnI=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2RzjTyeAH7KKHQXijf6UJhruJlE=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2015-06-29T13:43:52Z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2015-06-29T13:43:52Z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pvCR1rQgxOOopv6OUvCYNagWFBI=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M5ZovFWpAbWYdXGn+v8UBG0Sbow=</DigestValue>
    </Reference>
  </SignedInfo>
  <SignatureValue>clLcG1iXXKpGtoxESS5Tj97opFrP5+eeLpLwiR0b/cjU+sgyoTiNAffB3AaN2oHkgXDN0Gm5Y4Ia
kZDOPjujUrxlMtsGsEs/8ls97orYBcxyRboyNvNChqcXvbQYVIVXHTSe/wL3U7LC/NM1raD/b1yB
BrMRx9rZDMP45aqXecTZ88GflENiZsdjnFR+u6cQL7JIhAjjJhctJ/zigNeIAaN68d95/6dGsfiD
XwYUFtP/liRf/sZF4d8TftiEiAAtv7aJj1BS1e8LvefxwsbS36qicDbOUjb4jmBX916t6M3KDBmB
bNtpCpzTXyBnvz692FBFsY1FiCZUbzoNOjJzow==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4ey54fk1q9IDe53dGx754H2Gd/Y=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oc5xP9Lqc0eB55ozB9wjKlO+0Fc=</DigestValue>
      </Reference>
      <Reference URI="/xl/styles.xml?ContentType=application/vnd.openxmlformats-officedocument.spreadsheetml.styles+xml">
        <DigestMethod Algorithm="http://www.w3.org/2000/09/xmldsig#sha1"/>
        <DigestValue>e2JNYc25FTogPAowxBjQmVQTvOY=</DigestValue>
      </Reference>
      <Reference URI="/xl/worksheets/sheet1.xml?ContentType=application/vnd.openxmlformats-officedocument.spreadsheetml.worksheet+xml">
        <DigestMethod Algorithm="http://www.w3.org/2000/09/xmldsig#sha1"/>
        <DigestValue>7sGLE/Sbql8RddYNnjQlQbf2ba4=</DigestValue>
      </Reference>
      <Reference URI="/xl/sharedStrings.xml?ContentType=application/vnd.openxmlformats-officedocument.spreadsheetml.sharedStrings+xml">
        <DigestMethod Algorithm="http://www.w3.org/2000/09/xmldsig#sha1"/>
        <DigestValue>tG6E5PWuJwseRS9w0C6UXoEgUnI=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2RzjTyeAH7KKHQXijf6UJhruJlE=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2015-07-02T11:53:57Z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2015-07-02T11:53:57Z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2014-08-22T08:44:13Z</cp:lastPrinted>
  <dcterms:created xsi:type="dcterms:W3CDTF">2014-03-05T12:43:32Z</dcterms:created>
  <dcterms:modified xsi:type="dcterms:W3CDTF">2015-06-29T13:43:52Z</dcterms:modified>
  <cp:category/>
  <cp:version/>
  <cp:contentType/>
  <cp:contentStatus/>
</cp:coreProperties>
</file>