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50" windowWidth="17490" windowHeight="10950" activeTab="0"/>
  </bookViews>
  <sheets>
    <sheet name="DATA" sheetId="2" r:id="rId1"/>
    <sheet name="List1" sheetId="4" r:id="rId2"/>
  </sheets>
  <definedNames>
    <definedName name="_xlnm.Print_Area" localSheetId="0">'DATA'!$B:$K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<sst xmlns="http://schemas.openxmlformats.org/spreadsheetml/2006/main" count="101" uniqueCount="73">
  <si>
    <t>Název</t>
  </si>
  <si>
    <t>Množství</t>
  </si>
  <si>
    <t>Popis</t>
  </si>
  <si>
    <t>Položka</t>
  </si>
  <si>
    <t>MÍSTO DODÁNÍ</t>
  </si>
  <si>
    <t>Toner do tiskárny HP P2015dn</t>
  </si>
  <si>
    <t>ks</t>
  </si>
  <si>
    <t>originální toner HP Q7553A,výtěžnost 3000stran</t>
  </si>
  <si>
    <t>Univerzitní 8,Plzeň</t>
  </si>
  <si>
    <t>Toner do tiskárny HP CM2320fxi</t>
  </si>
  <si>
    <t>originální toner HP CC530A,výtěžnost 3500stran</t>
  </si>
  <si>
    <t>originální toner HP CC531A,výtěžnost 2800stran</t>
  </si>
  <si>
    <t>originální toner HP CC532A,výtěžnost 2800stran</t>
  </si>
  <si>
    <t>originální toner HP CC533A,výtěžnost 2800stran</t>
  </si>
  <si>
    <t>Toner do tiskárny HP 1320n</t>
  </si>
  <si>
    <t>originální toner HP Q5949A,výtěžnost 2500stran</t>
  </si>
  <si>
    <t>Toner do tiskárny HP P1505</t>
  </si>
  <si>
    <t>originální toner HP CB436A,výtěžnost 2000stran</t>
  </si>
  <si>
    <t>Univerzitní 26,Plzeň</t>
  </si>
  <si>
    <t xml:space="preserve">náplň do tiskárny Canon PGI-520Bk, černá </t>
  </si>
  <si>
    <t xml:space="preserve">originální černá inkoustová cartridge Canon PGI-520Bk, černá </t>
  </si>
  <si>
    <t>Univerzitní 22, Plzeň</t>
  </si>
  <si>
    <t xml:space="preserve"> černá náplň pro inkoustové tiskárny Canon CLI-521BK</t>
  </si>
  <si>
    <t>originální černá inkoustová cartridge pro tiskárnu Canon  CLI 521BK</t>
  </si>
  <si>
    <t>Cartridge červená, modrá, žlutá, pro Canon CLI-521 multipack</t>
  </si>
  <si>
    <t xml:space="preserve">originální inkoustové cartridge (Cyan, Magenta, Yellow) pro tiskárnu Canon CLI-521 multipack </t>
  </si>
  <si>
    <t>Tonery do OKI MC562dnw žlutý</t>
  </si>
  <si>
    <t>originální toner OKI 44469722 žlutý,Kapacita 5.000 stran</t>
  </si>
  <si>
    <t>Tonery do OKI MC562dnw purpurový</t>
  </si>
  <si>
    <t>originální toner OKI 44469723 purpurový,Kapacita 5.000 stran</t>
  </si>
  <si>
    <t>Tonery do OKI MC562dnw azurový</t>
  </si>
  <si>
    <t>originální toner OKI 44469722 azurový,Kapacita 5.000 stran</t>
  </si>
  <si>
    <t>Tonery do OKI MC562dnw černý</t>
  </si>
  <si>
    <t>originální toner OKI 44469722 černý,Kapacita 7.000 stran</t>
  </si>
  <si>
    <t>Toner Triumph Adler 653010115 black - tiskárna TA 3505ci</t>
  </si>
  <si>
    <t>Originální toner Triumph Adler 653010115, barva černá (black), výtěžnost 25000 stran.</t>
  </si>
  <si>
    <t xml:space="preserve">PC - OTT pí Lintimerová
tel: 377 631 087
</t>
  </si>
  <si>
    <t>UN 605, budova NTIS, Technická ul.., Plzeň</t>
  </si>
  <si>
    <t xml:space="preserve"> černý toner do tiskárny OKI MC352dn</t>
  </si>
  <si>
    <t>Oki originální tonerová kazeta 44469803 - černá.Kapacita 3.500 stran</t>
  </si>
  <si>
    <t>ZČU Plzeň, NTIS, Technická 8 (UN562)</t>
  </si>
  <si>
    <t>originální magenta toner do tiskárny OKI MC352dn</t>
  </si>
  <si>
    <t>Oki originální tonerová kazeta 44469705 - purpurová.Kapacita 2.000 stran</t>
  </si>
  <si>
    <t>originální cyan toner do tiskárny OKI MC352dn</t>
  </si>
  <si>
    <t>Oki originální tonerová kazeta 44469706 - azurová ,Kapacita 2.000 stran</t>
  </si>
  <si>
    <t>originální žlutý toner do tiskárny OKI MC352dn</t>
  </si>
  <si>
    <t>Oki originální tonerová kazeta 44469704 - žlutá.Kapacita 2.000 stran</t>
  </si>
  <si>
    <t>náplň do tiskárny OKI B401</t>
  </si>
  <si>
    <t>Originální toner Oki B401 (44992402), černý, 2500 stran</t>
  </si>
  <si>
    <t>Univerzitní 22,Plzeň</t>
  </si>
  <si>
    <t>samostatná faktura</t>
  </si>
  <si>
    <t>Fakturace</t>
  </si>
  <si>
    <t>REK Křenová,
tel. 377631024</t>
  </si>
  <si>
    <t>PS Krátký,
tel. 377631712, 
tel. 606367294</t>
  </si>
  <si>
    <t>ÚJP - p.Rychtera, 
tel: 37763 5219</t>
  </si>
  <si>
    <t>NTIS - pí  Radová, 
tel. 377 63 2547</t>
  </si>
  <si>
    <t>KKE - pí Černá 
tel: 37763 8101</t>
  </si>
  <si>
    <t xml:space="preserve">Dodavatel uvede na fakturu: </t>
  </si>
  <si>
    <t>Financováno z operačního programu "TOVVaV I. - CZ.1.05/3.1.00/14.0298"</t>
  </si>
  <si>
    <t>[Doplní uchazeč]</t>
  </si>
  <si>
    <t>Cena za MJ (ks) 
VYHOVUJE = OK / NEVYHOVUJE</t>
  </si>
  <si>
    <t xml:space="preserve">Jednotková cena v Kč bez DPH </t>
  </si>
  <si>
    <t>Cena celkem 
v Kč bez DPH</t>
  </si>
  <si>
    <t>T - 012 - 2015</t>
  </si>
  <si>
    <t>Měrná jednotka [MJ]</t>
  </si>
  <si>
    <t>Kontaktní osoba pro předání a převzetí zboží / tel.</t>
  </si>
  <si>
    <t>Celková nabídková cena v Kč bez DPH</t>
  </si>
  <si>
    <t>Priloha_1_KS_technicka_specifikace_T-012-2015</t>
  </si>
  <si>
    <t>Maximální (nepřekročitelná) celková nabídková cena  
v Kč bez DPH</t>
  </si>
  <si>
    <t>Nabídková cena celkem 
VYHOVUJE = OK / NEVYHOVUJE</t>
  </si>
  <si>
    <t>Podmínka Zadavatele:</t>
  </si>
  <si>
    <t>"NEVYHOVUJE" ve sloupci nazvaném: "Cena za MJ VYHOVUJE (ks) = OK / NEVYHOVUJE" a buňce pod textem "Nabídková cena celkem VYHOVUJE = OK / NEVYHOVUJE"  = překročení maximální jednotkové (nebo celkové) nepřekročitelné nabídkové ceny.  
Pokud se uchazeči při zadávání jednotkových cen do sloupce, který je nazvaný "Cena za MJ (ks) v Kč bez DPH" objeví se ve sloupci nazvaném "Cena za MJ (ks) VYHOVUJE = OK / NEVYHOVUJE" nebo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 pokud bude nabídka v takovéto podobě Uchazečem podána Zadavateli - tj. když bude ve výše uvedené buňce nebo sloupci červeně podbarvený text "NEVYHOVUJE".</t>
  </si>
  <si>
    <t>Maximální 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</si>
</sst>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thick"/>
      <bottom/>
    </border>
    <border>
      <left style="thin"/>
      <right style="thin"/>
      <top style="thin"/>
      <bottom/>
    </border>
    <border>
      <left style="thin"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 style="medium"/>
      <top style="thick"/>
      <bottom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n"/>
      <right style="thin"/>
      <top style="double"/>
      <bottom style="medium"/>
    </border>
    <border>
      <left style="thick"/>
      <right style="medium"/>
      <top style="thick"/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 diagonalUp="1">
      <left style="medium"/>
      <right style="medium"/>
      <top/>
      <bottom style="thick"/>
      <diagonal style="thin"/>
    </border>
    <border>
      <left style="medium"/>
      <right style="thick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 style="double"/>
      <bottom/>
      <diagonal style="thin"/>
    </border>
    <border>
      <left style="medium"/>
      <right style="medium"/>
      <top style="double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Protection="1"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" fontId="0" fillId="0" borderId="0" xfId="0" applyNumberFormat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vertical="center" wrapTex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vertical="center" wrapText="1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1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vertical="center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164" fontId="0" fillId="0" borderId="25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vertical="center" wrapText="1"/>
      <protection/>
    </xf>
    <xf numFmtId="164" fontId="0" fillId="0" borderId="28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vertical="center" wrapText="1"/>
      <protection/>
    </xf>
    <xf numFmtId="49" fontId="0" fillId="0" borderId="31" xfId="0" applyNumberFormat="1" applyFill="1" applyBorder="1" applyAlignment="1" applyProtection="1">
      <alignment horizontal="center" vertical="top" wrapText="1"/>
      <protection/>
    </xf>
    <xf numFmtId="49" fontId="0" fillId="0" borderId="24" xfId="0" applyNumberFormat="1" applyFill="1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/>
      <protection/>
    </xf>
    <xf numFmtId="164" fontId="0" fillId="0" borderId="32" xfId="0" applyNumberForma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3" borderId="35" xfId="0" applyNumberFormat="1" applyFill="1" applyBorder="1" applyAlignment="1" applyProtection="1" quotePrefix="1">
      <alignment horizontal="center" vertical="center"/>
      <protection locked="0"/>
    </xf>
    <xf numFmtId="164" fontId="0" fillId="3" borderId="36" xfId="0" applyNumberFormat="1" applyFill="1" applyBorder="1" applyAlignment="1" applyProtection="1" quotePrefix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39" xfId="0" applyNumberFormat="1" applyFill="1" applyBorder="1" applyAlignment="1" applyProtection="1">
      <alignment horizontal="center" vertical="top" wrapText="1"/>
      <protection/>
    </xf>
    <xf numFmtId="49" fontId="0" fillId="0" borderId="38" xfId="0" applyNumberFormat="1" applyFill="1" applyBorder="1" applyAlignment="1" applyProtection="1">
      <alignment horizontal="center" vertical="top" wrapText="1"/>
      <protection/>
    </xf>
    <xf numFmtId="49" fontId="0" fillId="0" borderId="24" xfId="0" applyNumberFormat="1" applyFill="1" applyBorder="1" applyAlignment="1" applyProtection="1">
      <alignment horizontal="center" vertical="top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49" fontId="0" fillId="0" borderId="40" xfId="0" applyNumberForma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164" fontId="4" fillId="0" borderId="41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6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7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43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488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621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86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28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32</xdr:row>
      <xdr:rowOff>9525</xdr:rowOff>
    </xdr:from>
    <xdr:to>
      <xdr:col>44</xdr:col>
      <xdr:colOff>190500</xdr:colOff>
      <xdr:row>33</xdr:row>
      <xdr:rowOff>9525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251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44</xdr:col>
      <xdr:colOff>190500</xdr:colOff>
      <xdr:row>33</xdr:row>
      <xdr:rowOff>9525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33</xdr:row>
      <xdr:rowOff>0</xdr:rowOff>
    </xdr:from>
    <xdr:to>
      <xdr:col>44</xdr:col>
      <xdr:colOff>190500</xdr:colOff>
      <xdr:row>34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3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43</xdr:row>
      <xdr:rowOff>9525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507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43</xdr:row>
      <xdr:rowOff>9525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507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44</xdr:row>
      <xdr:rowOff>0</xdr:rowOff>
    </xdr:from>
    <xdr:to>
      <xdr:col>44</xdr:col>
      <xdr:colOff>190500</xdr:colOff>
      <xdr:row>45</xdr:row>
      <xdr:rowOff>9525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545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45</xdr:row>
      <xdr:rowOff>0</xdr:rowOff>
    </xdr:from>
    <xdr:to>
      <xdr:col>44</xdr:col>
      <xdr:colOff>190500</xdr:colOff>
      <xdr:row>46</xdr:row>
      <xdr:rowOff>9525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190500</xdr:colOff>
      <xdr:row>48</xdr:row>
      <xdr:rowOff>9525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603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190500</xdr:colOff>
      <xdr:row>49</xdr:row>
      <xdr:rowOff>9525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190500</xdr:colOff>
      <xdr:row>51</xdr:row>
      <xdr:rowOff>9525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660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52</xdr:row>
      <xdr:rowOff>0</xdr:rowOff>
    </xdr:from>
    <xdr:to>
      <xdr:col>44</xdr:col>
      <xdr:colOff>190500</xdr:colOff>
      <xdr:row>53</xdr:row>
      <xdr:rowOff>9525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190500</xdr:colOff>
      <xdr:row>54</xdr:row>
      <xdr:rowOff>9525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54</xdr:row>
      <xdr:rowOff>0</xdr:rowOff>
    </xdr:from>
    <xdr:to>
      <xdr:col>44</xdr:col>
      <xdr:colOff>190500</xdr:colOff>
      <xdr:row>55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190500</xdr:colOff>
      <xdr:row>57</xdr:row>
      <xdr:rowOff>9525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57</xdr:row>
      <xdr:rowOff>0</xdr:rowOff>
    </xdr:from>
    <xdr:to>
      <xdr:col>44</xdr:col>
      <xdr:colOff>190500</xdr:colOff>
      <xdr:row>58</xdr:row>
      <xdr:rowOff>9525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793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190500</xdr:colOff>
      <xdr:row>59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812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59</xdr:row>
      <xdr:rowOff>0</xdr:rowOff>
    </xdr:from>
    <xdr:to>
      <xdr:col>44</xdr:col>
      <xdr:colOff>190500</xdr:colOff>
      <xdr:row>60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831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61</xdr:row>
      <xdr:rowOff>0</xdr:rowOff>
    </xdr:from>
    <xdr:to>
      <xdr:col>44</xdr:col>
      <xdr:colOff>190500</xdr:colOff>
      <xdr:row>62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869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62</xdr:row>
      <xdr:rowOff>0</xdr:rowOff>
    </xdr:from>
    <xdr:to>
      <xdr:col>44</xdr:col>
      <xdr:colOff>190500</xdr:colOff>
      <xdr:row>63</xdr:row>
      <xdr:rowOff>9525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888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64</xdr:row>
      <xdr:rowOff>0</xdr:rowOff>
    </xdr:from>
    <xdr:to>
      <xdr:col>44</xdr:col>
      <xdr:colOff>190500</xdr:colOff>
      <xdr:row>65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926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65</xdr:row>
      <xdr:rowOff>0</xdr:rowOff>
    </xdr:from>
    <xdr:to>
      <xdr:col>44</xdr:col>
      <xdr:colOff>190500</xdr:colOff>
      <xdr:row>66</xdr:row>
      <xdr:rowOff>9525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945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66</xdr:row>
      <xdr:rowOff>0</xdr:rowOff>
    </xdr:from>
    <xdr:to>
      <xdr:col>44</xdr:col>
      <xdr:colOff>190500</xdr:colOff>
      <xdr:row>67</xdr:row>
      <xdr:rowOff>9525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67</xdr:row>
      <xdr:rowOff>0</xdr:rowOff>
    </xdr:from>
    <xdr:to>
      <xdr:col>44</xdr:col>
      <xdr:colOff>190500</xdr:colOff>
      <xdr:row>68</xdr:row>
      <xdr:rowOff>9525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98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68</xdr:row>
      <xdr:rowOff>0</xdr:rowOff>
    </xdr:from>
    <xdr:to>
      <xdr:col>44</xdr:col>
      <xdr:colOff>190500</xdr:colOff>
      <xdr:row>69</xdr:row>
      <xdr:rowOff>9525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69</xdr:row>
      <xdr:rowOff>0</xdr:rowOff>
    </xdr:from>
    <xdr:to>
      <xdr:col>44</xdr:col>
      <xdr:colOff>190500</xdr:colOff>
      <xdr:row>70</xdr:row>
      <xdr:rowOff>9525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022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70</xdr:row>
      <xdr:rowOff>0</xdr:rowOff>
    </xdr:from>
    <xdr:to>
      <xdr:col>44</xdr:col>
      <xdr:colOff>190500</xdr:colOff>
      <xdr:row>71</xdr:row>
      <xdr:rowOff>9525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74</xdr:row>
      <xdr:rowOff>0</xdr:rowOff>
    </xdr:from>
    <xdr:to>
      <xdr:col>44</xdr:col>
      <xdr:colOff>190500</xdr:colOff>
      <xdr:row>75</xdr:row>
      <xdr:rowOff>9525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75</xdr:row>
      <xdr:rowOff>0</xdr:rowOff>
    </xdr:from>
    <xdr:to>
      <xdr:col>44</xdr:col>
      <xdr:colOff>190500</xdr:colOff>
      <xdr:row>76</xdr:row>
      <xdr:rowOff>9525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36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76</xdr:row>
      <xdr:rowOff>0</xdr:rowOff>
    </xdr:from>
    <xdr:to>
      <xdr:col>44</xdr:col>
      <xdr:colOff>190500</xdr:colOff>
      <xdr:row>77</xdr:row>
      <xdr:rowOff>9525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55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77</xdr:row>
      <xdr:rowOff>0</xdr:rowOff>
    </xdr:from>
    <xdr:to>
      <xdr:col>44</xdr:col>
      <xdr:colOff>190500</xdr:colOff>
      <xdr:row>78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74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78</xdr:row>
      <xdr:rowOff>0</xdr:rowOff>
    </xdr:from>
    <xdr:to>
      <xdr:col>44</xdr:col>
      <xdr:colOff>190500</xdr:colOff>
      <xdr:row>79</xdr:row>
      <xdr:rowOff>9525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80</xdr:row>
      <xdr:rowOff>0</xdr:rowOff>
    </xdr:from>
    <xdr:to>
      <xdr:col>44</xdr:col>
      <xdr:colOff>190500</xdr:colOff>
      <xdr:row>81</xdr:row>
      <xdr:rowOff>9525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81</xdr:row>
      <xdr:rowOff>0</xdr:rowOff>
    </xdr:from>
    <xdr:to>
      <xdr:col>44</xdr:col>
      <xdr:colOff>190500</xdr:colOff>
      <xdr:row>82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250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82</xdr:row>
      <xdr:rowOff>0</xdr:rowOff>
    </xdr:from>
    <xdr:to>
      <xdr:col>44</xdr:col>
      <xdr:colOff>190500</xdr:colOff>
      <xdr:row>83</xdr:row>
      <xdr:rowOff>9525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269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84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288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86</xdr:row>
      <xdr:rowOff>0</xdr:rowOff>
    </xdr:from>
    <xdr:to>
      <xdr:col>44</xdr:col>
      <xdr:colOff>190500</xdr:colOff>
      <xdr:row>87</xdr:row>
      <xdr:rowOff>9525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88</xdr:row>
      <xdr:rowOff>0</xdr:rowOff>
    </xdr:from>
    <xdr:to>
      <xdr:col>44</xdr:col>
      <xdr:colOff>190500</xdr:colOff>
      <xdr:row>89</xdr:row>
      <xdr:rowOff>9525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384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90</xdr:row>
      <xdr:rowOff>0</xdr:rowOff>
    </xdr:from>
    <xdr:to>
      <xdr:col>44</xdr:col>
      <xdr:colOff>190500</xdr:colOff>
      <xdr:row>91</xdr:row>
      <xdr:rowOff>9525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91</xdr:row>
      <xdr:rowOff>0</xdr:rowOff>
    </xdr:from>
    <xdr:to>
      <xdr:col>44</xdr:col>
      <xdr:colOff>190500</xdr:colOff>
      <xdr:row>92</xdr:row>
      <xdr:rowOff>9525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92</xdr:row>
      <xdr:rowOff>0</xdr:rowOff>
    </xdr:from>
    <xdr:to>
      <xdr:col>44</xdr:col>
      <xdr:colOff>190500</xdr:colOff>
      <xdr:row>93</xdr:row>
      <xdr:rowOff>9525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93</xdr:row>
      <xdr:rowOff>0</xdr:rowOff>
    </xdr:from>
    <xdr:to>
      <xdr:col>44</xdr:col>
      <xdr:colOff>190500</xdr:colOff>
      <xdr:row>94</xdr:row>
      <xdr:rowOff>9525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479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94</xdr:row>
      <xdr:rowOff>0</xdr:rowOff>
    </xdr:from>
    <xdr:to>
      <xdr:col>44</xdr:col>
      <xdr:colOff>190500</xdr:colOff>
      <xdr:row>95</xdr:row>
      <xdr:rowOff>9525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498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95</xdr:row>
      <xdr:rowOff>0</xdr:rowOff>
    </xdr:from>
    <xdr:to>
      <xdr:col>44</xdr:col>
      <xdr:colOff>190500</xdr:colOff>
      <xdr:row>96</xdr:row>
      <xdr:rowOff>9525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17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96</xdr:row>
      <xdr:rowOff>0</xdr:rowOff>
    </xdr:from>
    <xdr:to>
      <xdr:col>44</xdr:col>
      <xdr:colOff>190500</xdr:colOff>
      <xdr:row>97</xdr:row>
      <xdr:rowOff>9525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98</xdr:row>
      <xdr:rowOff>0</xdr:rowOff>
    </xdr:from>
    <xdr:to>
      <xdr:col>44</xdr:col>
      <xdr:colOff>190500</xdr:colOff>
      <xdr:row>99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74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99</xdr:row>
      <xdr:rowOff>0</xdr:rowOff>
    </xdr:from>
    <xdr:to>
      <xdr:col>44</xdr:col>
      <xdr:colOff>190500</xdr:colOff>
      <xdr:row>100</xdr:row>
      <xdr:rowOff>9525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93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100</xdr:row>
      <xdr:rowOff>0</xdr:rowOff>
    </xdr:from>
    <xdr:to>
      <xdr:col>44</xdr:col>
      <xdr:colOff>190500</xdr:colOff>
      <xdr:row>101</xdr:row>
      <xdr:rowOff>9525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612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101</xdr:row>
      <xdr:rowOff>0</xdr:rowOff>
    </xdr:from>
    <xdr:to>
      <xdr:col>44</xdr:col>
      <xdr:colOff>190500</xdr:colOff>
      <xdr:row>102</xdr:row>
      <xdr:rowOff>9525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103</xdr:row>
      <xdr:rowOff>0</xdr:rowOff>
    </xdr:from>
    <xdr:to>
      <xdr:col>44</xdr:col>
      <xdr:colOff>190500</xdr:colOff>
      <xdr:row>104</xdr:row>
      <xdr:rowOff>9525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669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104</xdr:row>
      <xdr:rowOff>0</xdr:rowOff>
    </xdr:from>
    <xdr:to>
      <xdr:col>44</xdr:col>
      <xdr:colOff>190500</xdr:colOff>
      <xdr:row>105</xdr:row>
      <xdr:rowOff>9525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105</xdr:row>
      <xdr:rowOff>0</xdr:rowOff>
    </xdr:from>
    <xdr:to>
      <xdr:col>44</xdr:col>
      <xdr:colOff>190500</xdr:colOff>
      <xdr:row>106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106</xdr:row>
      <xdr:rowOff>0</xdr:rowOff>
    </xdr:from>
    <xdr:to>
      <xdr:col>44</xdr:col>
      <xdr:colOff>190500</xdr:colOff>
      <xdr:row>107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727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107</xdr:row>
      <xdr:rowOff>0</xdr:rowOff>
    </xdr:from>
    <xdr:to>
      <xdr:col>44</xdr:col>
      <xdr:colOff>190500</xdr:colOff>
      <xdr:row>108</xdr:row>
      <xdr:rowOff>9525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108</xdr:row>
      <xdr:rowOff>0</xdr:rowOff>
    </xdr:from>
    <xdr:to>
      <xdr:col>44</xdr:col>
      <xdr:colOff>190500</xdr:colOff>
      <xdr:row>109</xdr:row>
      <xdr:rowOff>9525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110</xdr:row>
      <xdr:rowOff>0</xdr:rowOff>
    </xdr:from>
    <xdr:to>
      <xdr:col>44</xdr:col>
      <xdr:colOff>190500</xdr:colOff>
      <xdr:row>111</xdr:row>
      <xdr:rowOff>9525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112</xdr:row>
      <xdr:rowOff>0</xdr:rowOff>
    </xdr:from>
    <xdr:to>
      <xdr:col>44</xdr:col>
      <xdr:colOff>190500</xdr:colOff>
      <xdr:row>113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113</xdr:row>
      <xdr:rowOff>0</xdr:rowOff>
    </xdr:from>
    <xdr:to>
      <xdr:col>44</xdr:col>
      <xdr:colOff>190500</xdr:colOff>
      <xdr:row>114</xdr:row>
      <xdr:rowOff>9525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114</xdr:row>
      <xdr:rowOff>0</xdr:rowOff>
    </xdr:from>
    <xdr:to>
      <xdr:col>44</xdr:col>
      <xdr:colOff>190500</xdr:colOff>
      <xdr:row>115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115</xdr:row>
      <xdr:rowOff>0</xdr:rowOff>
    </xdr:from>
    <xdr:to>
      <xdr:col>44</xdr:col>
      <xdr:colOff>190500</xdr:colOff>
      <xdr:row>116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116</xdr:row>
      <xdr:rowOff>0</xdr:rowOff>
    </xdr:from>
    <xdr:to>
      <xdr:col>44</xdr:col>
      <xdr:colOff>190500</xdr:colOff>
      <xdr:row>117</xdr:row>
      <xdr:rowOff>9525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17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117</xdr:row>
      <xdr:rowOff>0</xdr:rowOff>
    </xdr:from>
    <xdr:to>
      <xdr:col>44</xdr:col>
      <xdr:colOff>190500</xdr:colOff>
      <xdr:row>118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36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190500</xdr:colOff>
      <xdr:row>119</xdr:row>
      <xdr:rowOff>9525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55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119</xdr:row>
      <xdr:rowOff>0</xdr:rowOff>
    </xdr:from>
    <xdr:to>
      <xdr:col>44</xdr:col>
      <xdr:colOff>190500</xdr:colOff>
      <xdr:row>120</xdr:row>
      <xdr:rowOff>9525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74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121</xdr:row>
      <xdr:rowOff>0</xdr:rowOff>
    </xdr:from>
    <xdr:to>
      <xdr:col>44</xdr:col>
      <xdr:colOff>190500</xdr:colOff>
      <xdr:row>122</xdr:row>
      <xdr:rowOff>9525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012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122</xdr:row>
      <xdr:rowOff>0</xdr:rowOff>
    </xdr:from>
    <xdr:to>
      <xdr:col>44</xdr:col>
      <xdr:colOff>190500</xdr:colOff>
      <xdr:row>123</xdr:row>
      <xdr:rowOff>9525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031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123</xdr:row>
      <xdr:rowOff>0</xdr:rowOff>
    </xdr:from>
    <xdr:to>
      <xdr:col>44</xdr:col>
      <xdr:colOff>190500</xdr:colOff>
      <xdr:row>124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050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124</xdr:row>
      <xdr:rowOff>0</xdr:rowOff>
    </xdr:from>
    <xdr:to>
      <xdr:col>44</xdr:col>
      <xdr:colOff>190500</xdr:colOff>
      <xdr:row>125</xdr:row>
      <xdr:rowOff>9525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125</xdr:row>
      <xdr:rowOff>0</xdr:rowOff>
    </xdr:from>
    <xdr:to>
      <xdr:col>44</xdr:col>
      <xdr:colOff>190500</xdr:colOff>
      <xdr:row>126</xdr:row>
      <xdr:rowOff>9525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127</xdr:row>
      <xdr:rowOff>0</xdr:rowOff>
    </xdr:from>
    <xdr:to>
      <xdr:col>44</xdr:col>
      <xdr:colOff>190500</xdr:colOff>
      <xdr:row>128</xdr:row>
      <xdr:rowOff>9525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127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129</xdr:row>
      <xdr:rowOff>0</xdr:rowOff>
    </xdr:from>
    <xdr:to>
      <xdr:col>44</xdr:col>
      <xdr:colOff>190500</xdr:colOff>
      <xdr:row>130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165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130</xdr:row>
      <xdr:rowOff>0</xdr:rowOff>
    </xdr:from>
    <xdr:to>
      <xdr:col>44</xdr:col>
      <xdr:colOff>190500</xdr:colOff>
      <xdr:row>131</xdr:row>
      <xdr:rowOff>9525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130</xdr:row>
      <xdr:rowOff>0</xdr:rowOff>
    </xdr:from>
    <xdr:to>
      <xdr:col>44</xdr:col>
      <xdr:colOff>190500</xdr:colOff>
      <xdr:row>131</xdr:row>
      <xdr:rowOff>9525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133</xdr:row>
      <xdr:rowOff>0</xdr:rowOff>
    </xdr:from>
    <xdr:to>
      <xdr:col>44</xdr:col>
      <xdr:colOff>190500</xdr:colOff>
      <xdr:row>134</xdr:row>
      <xdr:rowOff>9525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241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133</xdr:row>
      <xdr:rowOff>0</xdr:rowOff>
    </xdr:from>
    <xdr:to>
      <xdr:col>44</xdr:col>
      <xdr:colOff>190500</xdr:colOff>
      <xdr:row>134</xdr:row>
      <xdr:rowOff>9525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241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134</xdr:row>
      <xdr:rowOff>0</xdr:rowOff>
    </xdr:from>
    <xdr:to>
      <xdr:col>44</xdr:col>
      <xdr:colOff>190500</xdr:colOff>
      <xdr:row>135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260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135</xdr:row>
      <xdr:rowOff>0</xdr:rowOff>
    </xdr:from>
    <xdr:to>
      <xdr:col>44</xdr:col>
      <xdr:colOff>190500</xdr:colOff>
      <xdr:row>136</xdr:row>
      <xdr:rowOff>9525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279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136</xdr:row>
      <xdr:rowOff>0</xdr:rowOff>
    </xdr:from>
    <xdr:to>
      <xdr:col>44</xdr:col>
      <xdr:colOff>190500</xdr:colOff>
      <xdr:row>137</xdr:row>
      <xdr:rowOff>9525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298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140</xdr:row>
      <xdr:rowOff>0</xdr:rowOff>
    </xdr:from>
    <xdr:to>
      <xdr:col>44</xdr:col>
      <xdr:colOff>190500</xdr:colOff>
      <xdr:row>141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374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140</xdr:row>
      <xdr:rowOff>0</xdr:rowOff>
    </xdr:from>
    <xdr:to>
      <xdr:col>44</xdr:col>
      <xdr:colOff>190500</xdr:colOff>
      <xdr:row>141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374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141</xdr:row>
      <xdr:rowOff>0</xdr:rowOff>
    </xdr:from>
    <xdr:to>
      <xdr:col>44</xdr:col>
      <xdr:colOff>190500</xdr:colOff>
      <xdr:row>142</xdr:row>
      <xdr:rowOff>9525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142</xdr:row>
      <xdr:rowOff>0</xdr:rowOff>
    </xdr:from>
    <xdr:to>
      <xdr:col>44</xdr:col>
      <xdr:colOff>190500</xdr:colOff>
      <xdr:row>143</xdr:row>
      <xdr:rowOff>9525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412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143</xdr:row>
      <xdr:rowOff>0</xdr:rowOff>
    </xdr:from>
    <xdr:to>
      <xdr:col>44</xdr:col>
      <xdr:colOff>190500</xdr:colOff>
      <xdr:row>144</xdr:row>
      <xdr:rowOff>9525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431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144</xdr:row>
      <xdr:rowOff>0</xdr:rowOff>
    </xdr:from>
    <xdr:to>
      <xdr:col>44</xdr:col>
      <xdr:colOff>190500</xdr:colOff>
      <xdr:row>145</xdr:row>
      <xdr:rowOff>9525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145</xdr:row>
      <xdr:rowOff>0</xdr:rowOff>
    </xdr:from>
    <xdr:to>
      <xdr:col>44</xdr:col>
      <xdr:colOff>190500</xdr:colOff>
      <xdr:row>146</xdr:row>
      <xdr:rowOff>9525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469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146</xdr:row>
      <xdr:rowOff>0</xdr:rowOff>
    </xdr:from>
    <xdr:to>
      <xdr:col>44</xdr:col>
      <xdr:colOff>190500</xdr:colOff>
      <xdr:row>147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489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147</xdr:row>
      <xdr:rowOff>0</xdr:rowOff>
    </xdr:from>
    <xdr:to>
      <xdr:col>44</xdr:col>
      <xdr:colOff>190500</xdr:colOff>
      <xdr:row>148</xdr:row>
      <xdr:rowOff>9525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508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078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1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1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11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180975</xdr:rowOff>
    </xdr:from>
    <xdr:to>
      <xdr:col>44</xdr:col>
      <xdr:colOff>190500</xdr:colOff>
      <xdr:row>39</xdr:row>
      <xdr:rowOff>9525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30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34</xdr:row>
      <xdr:rowOff>0</xdr:rowOff>
    </xdr:from>
    <xdr:to>
      <xdr:col>44</xdr:col>
      <xdr:colOff>190500</xdr:colOff>
      <xdr:row>35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34</xdr:row>
      <xdr:rowOff>0</xdr:rowOff>
    </xdr:from>
    <xdr:to>
      <xdr:col>44</xdr:col>
      <xdr:colOff>190500</xdr:colOff>
      <xdr:row>35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35</xdr:row>
      <xdr:rowOff>0</xdr:rowOff>
    </xdr:from>
    <xdr:to>
      <xdr:col>44</xdr:col>
      <xdr:colOff>190500</xdr:colOff>
      <xdr:row>36</xdr:row>
      <xdr:rowOff>9525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36</xdr:row>
      <xdr:rowOff>0</xdr:rowOff>
    </xdr:from>
    <xdr:to>
      <xdr:col>44</xdr:col>
      <xdr:colOff>190500</xdr:colOff>
      <xdr:row>37</xdr:row>
      <xdr:rowOff>9525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393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190500</xdr:colOff>
      <xdr:row>38</xdr:row>
      <xdr:rowOff>9525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12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38</xdr:row>
      <xdr:rowOff>0</xdr:rowOff>
    </xdr:from>
    <xdr:to>
      <xdr:col>44</xdr:col>
      <xdr:colOff>190500</xdr:colOff>
      <xdr:row>39</xdr:row>
      <xdr:rowOff>9525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190500</xdr:colOff>
      <xdr:row>40</xdr:row>
      <xdr:rowOff>9525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40</xdr:row>
      <xdr:rowOff>0</xdr:rowOff>
    </xdr:from>
    <xdr:to>
      <xdr:col>44</xdr:col>
      <xdr:colOff>190500</xdr:colOff>
      <xdr:row>41</xdr:row>
      <xdr:rowOff>9525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190500</xdr:colOff>
      <xdr:row>42</xdr:row>
      <xdr:rowOff>9525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88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14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18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56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29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37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43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43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43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621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66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86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5281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8"/>
  <sheetViews>
    <sheetView showGridLines="0" tabSelected="1" zoomScale="90" zoomScaleNormal="90" workbookViewId="0" topLeftCell="A1">
      <selection activeCell="M25" sqref="M25"/>
    </sheetView>
  </sheetViews>
  <sheetFormatPr defaultColWidth="8.8515625" defaultRowHeight="15"/>
  <cols>
    <col min="1" max="1" width="1.28515625" style="15" customWidth="1"/>
    <col min="2" max="2" width="8.00390625" style="17" customWidth="1"/>
    <col min="3" max="3" width="40.00390625" style="12" customWidth="1"/>
    <col min="4" max="4" width="11.57421875" style="13" customWidth="1"/>
    <col min="5" max="5" width="11.7109375" style="14" customWidth="1"/>
    <col min="6" max="6" width="34.140625" style="12" customWidth="1"/>
    <col min="7" max="7" width="12.7109375" style="12" customWidth="1"/>
    <col min="8" max="8" width="24.57421875" style="12" customWidth="1"/>
    <col min="9" max="9" width="20.8515625" style="15" customWidth="1"/>
    <col min="10" max="10" width="21.8515625" style="15" customWidth="1"/>
    <col min="11" max="12" width="15.8515625" style="15" customWidth="1"/>
    <col min="13" max="13" width="18.7109375" style="15" customWidth="1"/>
    <col min="14" max="14" width="15.00390625" style="15" customWidth="1"/>
    <col min="15" max="16384" width="8.8515625" style="15" customWidth="1"/>
  </cols>
  <sheetData>
    <row r="2" spans="2:14" ht="18.75">
      <c r="B2" s="5" t="s">
        <v>63</v>
      </c>
      <c r="N2" s="16" t="s">
        <v>67</v>
      </c>
    </row>
    <row r="4" ht="15.75" thickBot="1">
      <c r="M4" s="2" t="s">
        <v>59</v>
      </c>
    </row>
    <row r="5" spans="2:14" ht="46.5" thickBot="1" thickTop="1">
      <c r="B5" s="6" t="s">
        <v>3</v>
      </c>
      <c r="C5" s="1" t="s">
        <v>0</v>
      </c>
      <c r="D5" s="1" t="s">
        <v>1</v>
      </c>
      <c r="E5" s="1" t="s">
        <v>64</v>
      </c>
      <c r="F5" s="1" t="s">
        <v>2</v>
      </c>
      <c r="G5" s="1" t="s">
        <v>51</v>
      </c>
      <c r="H5" s="1" t="s">
        <v>57</v>
      </c>
      <c r="I5" s="1" t="s">
        <v>65</v>
      </c>
      <c r="J5" s="1" t="s">
        <v>4</v>
      </c>
      <c r="K5" s="1" t="s">
        <v>72</v>
      </c>
      <c r="L5" s="3" t="s">
        <v>60</v>
      </c>
      <c r="M5" s="4" t="s">
        <v>61</v>
      </c>
      <c r="N5" s="11" t="s">
        <v>62</v>
      </c>
    </row>
    <row r="6" spans="2:15" ht="30.75" thickTop="1">
      <c r="B6" s="18">
        <v>1</v>
      </c>
      <c r="C6" s="19" t="s">
        <v>5</v>
      </c>
      <c r="D6" s="20">
        <v>2</v>
      </c>
      <c r="E6" s="21" t="s">
        <v>6</v>
      </c>
      <c r="F6" s="22" t="s">
        <v>7</v>
      </c>
      <c r="G6" s="91" t="s">
        <v>50</v>
      </c>
      <c r="H6" s="87"/>
      <c r="I6" s="90" t="s">
        <v>52</v>
      </c>
      <c r="J6" s="90" t="s">
        <v>8</v>
      </c>
      <c r="K6" s="23">
        <v>1800</v>
      </c>
      <c r="L6" s="7" t="str">
        <f>IF(ISNUMBER(M6),IF(M6&gt;K6,"NEVYHOVUJE","OK")," ")</f>
        <v>OK</v>
      </c>
      <c r="M6" s="76">
        <v>1739</v>
      </c>
      <c r="N6" s="24">
        <f>D6*M6</f>
        <v>3478</v>
      </c>
      <c r="O6" s="25"/>
    </row>
    <row r="7" spans="2:15" ht="30">
      <c r="B7" s="26">
        <v>2</v>
      </c>
      <c r="C7" s="27" t="s">
        <v>9</v>
      </c>
      <c r="D7" s="28">
        <v>2</v>
      </c>
      <c r="E7" s="29" t="s">
        <v>6</v>
      </c>
      <c r="F7" s="30" t="s">
        <v>10</v>
      </c>
      <c r="G7" s="85"/>
      <c r="H7" s="88"/>
      <c r="I7" s="79"/>
      <c r="J7" s="79"/>
      <c r="K7" s="31">
        <v>1500</v>
      </c>
      <c r="L7" s="7" t="str">
        <f>IF(ISNUMBER(M7),IF(M7&gt;K7,"NEVYHOVUJE","OK")," ")</f>
        <v>OK</v>
      </c>
      <c r="M7" s="76">
        <v>1499</v>
      </c>
      <c r="N7" s="24">
        <f>D7*M7</f>
        <v>2998</v>
      </c>
      <c r="O7" s="25"/>
    </row>
    <row r="8" spans="2:15" ht="30">
      <c r="B8" s="32">
        <v>3</v>
      </c>
      <c r="C8" s="27" t="s">
        <v>9</v>
      </c>
      <c r="D8" s="28">
        <v>2</v>
      </c>
      <c r="E8" s="29" t="s">
        <v>6</v>
      </c>
      <c r="F8" s="30" t="s">
        <v>11</v>
      </c>
      <c r="G8" s="85"/>
      <c r="H8" s="88"/>
      <c r="I8" s="79"/>
      <c r="J8" s="79"/>
      <c r="K8" s="31">
        <v>2100</v>
      </c>
      <c r="L8" s="7" t="str">
        <f>IF(ISNUMBER(M8),IF(M8&gt;K8,"NEVYHOVUJE","OK")," ")</f>
        <v>OK</v>
      </c>
      <c r="M8" s="76">
        <v>2099</v>
      </c>
      <c r="N8" s="24">
        <f>D8*M8</f>
        <v>4198</v>
      </c>
      <c r="O8" s="25"/>
    </row>
    <row r="9" spans="2:15" ht="30">
      <c r="B9" s="26">
        <v>4</v>
      </c>
      <c r="C9" s="27" t="s">
        <v>9</v>
      </c>
      <c r="D9" s="28">
        <v>2</v>
      </c>
      <c r="E9" s="29" t="s">
        <v>6</v>
      </c>
      <c r="F9" s="30" t="s">
        <v>12</v>
      </c>
      <c r="G9" s="85"/>
      <c r="H9" s="88"/>
      <c r="I9" s="79"/>
      <c r="J9" s="79"/>
      <c r="K9" s="31">
        <v>2100</v>
      </c>
      <c r="L9" s="7" t="str">
        <f>IF(ISNUMBER(M9),IF(M9&gt;K9,"NEVYHOVUJE","OK")," ")</f>
        <v>OK</v>
      </c>
      <c r="M9" s="76">
        <v>2099</v>
      </c>
      <c r="N9" s="24">
        <f>D9*M9</f>
        <v>4198</v>
      </c>
      <c r="O9" s="25"/>
    </row>
    <row r="10" spans="2:15" ht="30">
      <c r="B10" s="32">
        <v>5</v>
      </c>
      <c r="C10" s="27" t="s">
        <v>9</v>
      </c>
      <c r="D10" s="28">
        <v>2</v>
      </c>
      <c r="E10" s="29" t="s">
        <v>6</v>
      </c>
      <c r="F10" s="30" t="s">
        <v>13</v>
      </c>
      <c r="G10" s="85"/>
      <c r="H10" s="88"/>
      <c r="I10" s="79"/>
      <c r="J10" s="79"/>
      <c r="K10" s="31">
        <v>2100</v>
      </c>
      <c r="L10" s="7" t="str">
        <f aca="true" t="shared" si="0" ref="L10:L25">IF(ISNUMBER(M10),IF(M10&gt;K10,"NEVYHOVUJE","OK")," ")</f>
        <v>OK</v>
      </c>
      <c r="M10" s="76">
        <v>2099</v>
      </c>
      <c r="N10" s="24">
        <f aca="true" t="shared" si="1" ref="N10:N25">D10*M10</f>
        <v>4198</v>
      </c>
      <c r="O10" s="25"/>
    </row>
    <row r="11" spans="2:15" ht="30.75" thickBot="1">
      <c r="B11" s="33">
        <v>6</v>
      </c>
      <c r="C11" s="34" t="s">
        <v>14</v>
      </c>
      <c r="D11" s="35">
        <v>1</v>
      </c>
      <c r="E11" s="36" t="s">
        <v>6</v>
      </c>
      <c r="F11" s="37" t="s">
        <v>15</v>
      </c>
      <c r="G11" s="86"/>
      <c r="H11" s="89"/>
      <c r="I11" s="80"/>
      <c r="J11" s="80"/>
      <c r="K11" s="38">
        <v>1700</v>
      </c>
      <c r="L11" s="8" t="str">
        <f t="shared" si="0"/>
        <v>OK</v>
      </c>
      <c r="M11" s="77">
        <v>1699</v>
      </c>
      <c r="N11" s="39">
        <f t="shared" si="1"/>
        <v>1699</v>
      </c>
      <c r="O11" s="25"/>
    </row>
    <row r="12" spans="2:15" ht="46.5" thickBot="1" thickTop="1">
      <c r="B12" s="40">
        <v>7</v>
      </c>
      <c r="C12" s="41" t="s">
        <v>16</v>
      </c>
      <c r="D12" s="42">
        <v>1</v>
      </c>
      <c r="E12" s="43" t="s">
        <v>6</v>
      </c>
      <c r="F12" s="44" t="s">
        <v>17</v>
      </c>
      <c r="G12" s="43" t="s">
        <v>50</v>
      </c>
      <c r="H12" s="45"/>
      <c r="I12" s="46" t="s">
        <v>53</v>
      </c>
      <c r="J12" s="46" t="s">
        <v>18</v>
      </c>
      <c r="K12" s="47">
        <v>1600</v>
      </c>
      <c r="L12" s="8" t="str">
        <f t="shared" si="0"/>
        <v>OK</v>
      </c>
      <c r="M12" s="77">
        <v>1239</v>
      </c>
      <c r="N12" s="39">
        <f t="shared" si="1"/>
        <v>1239</v>
      </c>
      <c r="O12" s="25"/>
    </row>
    <row r="13" spans="2:15" ht="45.75" thickTop="1">
      <c r="B13" s="48">
        <v>8</v>
      </c>
      <c r="C13" s="49" t="s">
        <v>19</v>
      </c>
      <c r="D13" s="50">
        <v>4</v>
      </c>
      <c r="E13" s="51" t="s">
        <v>6</v>
      </c>
      <c r="F13" s="52" t="s">
        <v>20</v>
      </c>
      <c r="G13" s="84" t="s">
        <v>50</v>
      </c>
      <c r="H13" s="81"/>
      <c r="I13" s="92" t="s">
        <v>54</v>
      </c>
      <c r="J13" s="78" t="s">
        <v>21</v>
      </c>
      <c r="K13" s="53">
        <v>350</v>
      </c>
      <c r="L13" s="7" t="str">
        <f t="shared" si="0"/>
        <v>OK</v>
      </c>
      <c r="M13" s="76">
        <v>205</v>
      </c>
      <c r="N13" s="24">
        <f t="shared" si="1"/>
        <v>820</v>
      </c>
      <c r="O13" s="25"/>
    </row>
    <row r="14" spans="2:15" ht="45">
      <c r="B14" s="26">
        <v>9</v>
      </c>
      <c r="C14" s="27" t="s">
        <v>22</v>
      </c>
      <c r="D14" s="54">
        <v>1</v>
      </c>
      <c r="E14" s="29" t="s">
        <v>6</v>
      </c>
      <c r="F14" s="30" t="s">
        <v>23</v>
      </c>
      <c r="G14" s="85"/>
      <c r="H14" s="82"/>
      <c r="I14" s="93"/>
      <c r="J14" s="79"/>
      <c r="K14" s="31">
        <v>230</v>
      </c>
      <c r="L14" s="7" t="str">
        <f t="shared" si="0"/>
        <v>OK</v>
      </c>
      <c r="M14" s="76">
        <v>225</v>
      </c>
      <c r="N14" s="24">
        <f t="shared" si="1"/>
        <v>225</v>
      </c>
      <c r="O14" s="25"/>
    </row>
    <row r="15" spans="2:15" ht="60">
      <c r="B15" s="26">
        <v>10</v>
      </c>
      <c r="C15" s="27" t="s">
        <v>24</v>
      </c>
      <c r="D15" s="54">
        <v>2</v>
      </c>
      <c r="E15" s="29" t="s">
        <v>6</v>
      </c>
      <c r="F15" s="30" t="s">
        <v>25</v>
      </c>
      <c r="G15" s="85"/>
      <c r="H15" s="82"/>
      <c r="I15" s="93"/>
      <c r="J15" s="79"/>
      <c r="K15" s="31">
        <v>700</v>
      </c>
      <c r="L15" s="7" t="str">
        <f t="shared" si="0"/>
        <v>OK</v>
      </c>
      <c r="M15" s="76">
        <v>606</v>
      </c>
      <c r="N15" s="24">
        <f t="shared" si="1"/>
        <v>1212</v>
      </c>
      <c r="O15" s="25"/>
    </row>
    <row r="16" spans="2:15" ht="30">
      <c r="B16" s="26">
        <v>11</v>
      </c>
      <c r="C16" s="27" t="s">
        <v>26</v>
      </c>
      <c r="D16" s="54">
        <v>1</v>
      </c>
      <c r="E16" s="29" t="s">
        <v>6</v>
      </c>
      <c r="F16" s="30" t="s">
        <v>27</v>
      </c>
      <c r="G16" s="85"/>
      <c r="H16" s="82"/>
      <c r="I16" s="93"/>
      <c r="J16" s="79"/>
      <c r="K16" s="31">
        <v>3800</v>
      </c>
      <c r="L16" s="7" t="str">
        <f t="shared" si="0"/>
        <v>OK</v>
      </c>
      <c r="M16" s="76">
        <v>3031</v>
      </c>
      <c r="N16" s="24">
        <f t="shared" si="1"/>
        <v>3031</v>
      </c>
      <c r="O16" s="25"/>
    </row>
    <row r="17" spans="2:15" ht="45">
      <c r="B17" s="26">
        <v>12</v>
      </c>
      <c r="C17" s="27" t="s">
        <v>28</v>
      </c>
      <c r="D17" s="54">
        <v>1</v>
      </c>
      <c r="E17" s="29" t="s">
        <v>6</v>
      </c>
      <c r="F17" s="30" t="s">
        <v>29</v>
      </c>
      <c r="G17" s="85"/>
      <c r="H17" s="82"/>
      <c r="I17" s="93"/>
      <c r="J17" s="79"/>
      <c r="K17" s="31">
        <v>3800</v>
      </c>
      <c r="L17" s="7" t="str">
        <f t="shared" si="0"/>
        <v>OK</v>
      </c>
      <c r="M17" s="76">
        <v>3031</v>
      </c>
      <c r="N17" s="24">
        <f t="shared" si="1"/>
        <v>3031</v>
      </c>
      <c r="O17" s="25"/>
    </row>
    <row r="18" spans="2:15" ht="30">
      <c r="B18" s="26">
        <v>13</v>
      </c>
      <c r="C18" s="27" t="s">
        <v>30</v>
      </c>
      <c r="D18" s="54">
        <v>1</v>
      </c>
      <c r="E18" s="29" t="s">
        <v>6</v>
      </c>
      <c r="F18" s="30" t="s">
        <v>31</v>
      </c>
      <c r="G18" s="85"/>
      <c r="H18" s="82"/>
      <c r="I18" s="93"/>
      <c r="J18" s="79"/>
      <c r="K18" s="31">
        <v>3800</v>
      </c>
      <c r="L18" s="7" t="str">
        <f t="shared" si="0"/>
        <v>OK</v>
      </c>
      <c r="M18" s="76">
        <v>3031</v>
      </c>
      <c r="N18" s="24">
        <f t="shared" si="1"/>
        <v>3031</v>
      </c>
      <c r="O18" s="25"/>
    </row>
    <row r="19" spans="2:15" ht="30.75" thickBot="1">
      <c r="B19" s="33">
        <v>14</v>
      </c>
      <c r="C19" s="34" t="s">
        <v>32</v>
      </c>
      <c r="D19" s="55">
        <v>1</v>
      </c>
      <c r="E19" s="36" t="s">
        <v>6</v>
      </c>
      <c r="F19" s="37" t="s">
        <v>33</v>
      </c>
      <c r="G19" s="86"/>
      <c r="H19" s="83"/>
      <c r="I19" s="94"/>
      <c r="J19" s="80"/>
      <c r="K19" s="38">
        <v>2400</v>
      </c>
      <c r="L19" s="8" t="str">
        <f t="shared" si="0"/>
        <v>OK</v>
      </c>
      <c r="M19" s="77">
        <v>1938</v>
      </c>
      <c r="N19" s="39">
        <f t="shared" si="1"/>
        <v>1938</v>
      </c>
      <c r="O19" s="25"/>
    </row>
    <row r="20" spans="2:15" ht="55.9" customHeight="1" thickBot="1" thickTop="1">
      <c r="B20" s="40">
        <v>15</v>
      </c>
      <c r="C20" s="41" t="s">
        <v>34</v>
      </c>
      <c r="D20" s="56">
        <v>1</v>
      </c>
      <c r="E20" s="43" t="s">
        <v>6</v>
      </c>
      <c r="F20" s="44" t="s">
        <v>35</v>
      </c>
      <c r="G20" s="43" t="s">
        <v>50</v>
      </c>
      <c r="H20" s="43" t="s">
        <v>58</v>
      </c>
      <c r="I20" s="46" t="s">
        <v>36</v>
      </c>
      <c r="J20" s="46" t="s">
        <v>37</v>
      </c>
      <c r="K20" s="47">
        <v>2800</v>
      </c>
      <c r="L20" s="8" t="str">
        <f t="shared" si="0"/>
        <v>OK</v>
      </c>
      <c r="M20" s="77">
        <v>2191</v>
      </c>
      <c r="N20" s="39">
        <f t="shared" si="1"/>
        <v>2191</v>
      </c>
      <c r="O20" s="25"/>
    </row>
    <row r="21" spans="2:15" ht="47.45" customHeight="1" thickTop="1">
      <c r="B21" s="48">
        <v>16</v>
      </c>
      <c r="C21" s="49" t="s">
        <v>38</v>
      </c>
      <c r="D21" s="50">
        <v>1</v>
      </c>
      <c r="E21" s="51" t="s">
        <v>6</v>
      </c>
      <c r="F21" s="52" t="s">
        <v>39</v>
      </c>
      <c r="G21" s="84" t="s">
        <v>50</v>
      </c>
      <c r="H21" s="81"/>
      <c r="I21" s="78" t="s">
        <v>55</v>
      </c>
      <c r="J21" s="78" t="s">
        <v>40</v>
      </c>
      <c r="K21" s="53">
        <v>1500</v>
      </c>
      <c r="L21" s="7" t="str">
        <f t="shared" si="0"/>
        <v>OK</v>
      </c>
      <c r="M21" s="76">
        <v>1143</v>
      </c>
      <c r="N21" s="24">
        <f t="shared" si="1"/>
        <v>1143</v>
      </c>
      <c r="O21" s="25"/>
    </row>
    <row r="22" spans="2:15" ht="45">
      <c r="B22" s="26">
        <v>17</v>
      </c>
      <c r="C22" s="27" t="s">
        <v>41</v>
      </c>
      <c r="D22" s="54">
        <v>1</v>
      </c>
      <c r="E22" s="29" t="s">
        <v>6</v>
      </c>
      <c r="F22" s="30" t="s">
        <v>42</v>
      </c>
      <c r="G22" s="85"/>
      <c r="H22" s="82"/>
      <c r="I22" s="79"/>
      <c r="J22" s="79"/>
      <c r="K22" s="31">
        <v>2000</v>
      </c>
      <c r="L22" s="7" t="str">
        <f t="shared" si="0"/>
        <v>OK</v>
      </c>
      <c r="M22" s="76">
        <v>1542</v>
      </c>
      <c r="N22" s="24">
        <f t="shared" si="1"/>
        <v>1542</v>
      </c>
      <c r="O22" s="25"/>
    </row>
    <row r="23" spans="2:15" ht="45">
      <c r="B23" s="26">
        <v>18</v>
      </c>
      <c r="C23" s="27" t="s">
        <v>43</v>
      </c>
      <c r="D23" s="54">
        <v>1</v>
      </c>
      <c r="E23" s="29" t="s">
        <v>6</v>
      </c>
      <c r="F23" s="30" t="s">
        <v>44</v>
      </c>
      <c r="G23" s="85"/>
      <c r="H23" s="82"/>
      <c r="I23" s="79"/>
      <c r="J23" s="79"/>
      <c r="K23" s="31">
        <v>2000</v>
      </c>
      <c r="L23" s="7" t="str">
        <f t="shared" si="0"/>
        <v>OK</v>
      </c>
      <c r="M23" s="76">
        <v>1542</v>
      </c>
      <c r="N23" s="24">
        <f t="shared" si="1"/>
        <v>1542</v>
      </c>
      <c r="O23" s="25"/>
    </row>
    <row r="24" spans="2:15" ht="30.75" thickBot="1">
      <c r="B24" s="57">
        <v>19</v>
      </c>
      <c r="C24" s="34" t="s">
        <v>45</v>
      </c>
      <c r="D24" s="55">
        <v>1</v>
      </c>
      <c r="E24" s="36" t="s">
        <v>6</v>
      </c>
      <c r="F24" s="37" t="s">
        <v>46</v>
      </c>
      <c r="G24" s="86"/>
      <c r="H24" s="83"/>
      <c r="I24" s="80"/>
      <c r="J24" s="80"/>
      <c r="K24" s="38">
        <v>2000</v>
      </c>
      <c r="L24" s="8" t="str">
        <f t="shared" si="0"/>
        <v>OK</v>
      </c>
      <c r="M24" s="77">
        <v>1542</v>
      </c>
      <c r="N24" s="39">
        <f t="shared" si="1"/>
        <v>1542</v>
      </c>
      <c r="O24" s="25"/>
    </row>
    <row r="25" spans="2:15" ht="31.5" thickBot="1" thickTop="1">
      <c r="B25" s="58">
        <v>20</v>
      </c>
      <c r="C25" s="59" t="s">
        <v>47</v>
      </c>
      <c r="D25" s="60">
        <v>2</v>
      </c>
      <c r="E25" s="61" t="s">
        <v>6</v>
      </c>
      <c r="F25" s="62" t="s">
        <v>48</v>
      </c>
      <c r="G25" s="63" t="s">
        <v>50</v>
      </c>
      <c r="H25" s="64"/>
      <c r="I25" s="65" t="s">
        <v>56</v>
      </c>
      <c r="J25" s="66" t="s">
        <v>49</v>
      </c>
      <c r="K25" s="67">
        <v>1550</v>
      </c>
      <c r="L25" s="8" t="str">
        <f t="shared" si="0"/>
        <v>OK</v>
      </c>
      <c r="M25" s="77">
        <v>1306</v>
      </c>
      <c r="N25" s="39">
        <f t="shared" si="1"/>
        <v>2612</v>
      </c>
      <c r="O25" s="25"/>
    </row>
    <row r="26" spans="2:14" ht="34.9" customHeight="1" thickBot="1" thickTop="1">
      <c r="B26" s="109" t="s">
        <v>66</v>
      </c>
      <c r="C26" s="97"/>
      <c r="D26" s="97"/>
      <c r="E26" s="97"/>
      <c r="F26" s="97"/>
      <c r="G26" s="97"/>
      <c r="H26" s="97"/>
      <c r="I26" s="97"/>
      <c r="J26" s="98"/>
      <c r="K26" s="96">
        <f>SUM(N6:N25)</f>
        <v>45868</v>
      </c>
      <c r="L26" s="97"/>
      <c r="M26" s="97"/>
      <c r="N26" s="98"/>
    </row>
    <row r="27" ht="16.5" thickBot="1" thickTop="1"/>
    <row r="28" spans="2:13" ht="15">
      <c r="B28" s="108" t="s">
        <v>70</v>
      </c>
      <c r="C28" s="108"/>
      <c r="D28" s="68"/>
      <c r="E28" s="69"/>
      <c r="F28" s="70"/>
      <c r="G28" s="71"/>
      <c r="H28" s="72"/>
      <c r="K28" s="99" t="s">
        <v>68</v>
      </c>
      <c r="L28" s="102" t="s">
        <v>69</v>
      </c>
      <c r="M28" s="105" t="s">
        <v>66</v>
      </c>
    </row>
    <row r="29" spans="2:13" ht="15">
      <c r="B29" s="73"/>
      <c r="C29" s="73"/>
      <c r="D29" s="73"/>
      <c r="E29" s="73"/>
      <c r="F29" s="73"/>
      <c r="G29" s="73"/>
      <c r="H29" s="73"/>
      <c r="K29" s="100"/>
      <c r="L29" s="103"/>
      <c r="M29" s="106"/>
    </row>
    <row r="30" spans="2:13" ht="24.6" customHeight="1">
      <c r="B30" s="95" t="s">
        <v>71</v>
      </c>
      <c r="C30" s="95"/>
      <c r="D30" s="95"/>
      <c r="E30" s="95"/>
      <c r="F30" s="95"/>
      <c r="G30" s="95"/>
      <c r="H30" s="95"/>
      <c r="I30" s="95"/>
      <c r="K30" s="100"/>
      <c r="L30" s="103"/>
      <c r="M30" s="106"/>
    </row>
    <row r="31" spans="2:13" ht="25.15" customHeight="1" thickBot="1">
      <c r="B31" s="95"/>
      <c r="C31" s="95"/>
      <c r="D31" s="95"/>
      <c r="E31" s="95"/>
      <c r="F31" s="95"/>
      <c r="G31" s="95"/>
      <c r="H31" s="95"/>
      <c r="I31" s="95"/>
      <c r="K31" s="101"/>
      <c r="L31" s="104"/>
      <c r="M31" s="107"/>
    </row>
    <row r="32" spans="2:13" ht="27.6" customHeight="1" thickBot="1" thickTop="1">
      <c r="B32" s="95"/>
      <c r="C32" s="95"/>
      <c r="D32" s="95"/>
      <c r="E32" s="95"/>
      <c r="F32" s="95"/>
      <c r="G32" s="95"/>
      <c r="H32" s="95"/>
      <c r="I32" s="95"/>
      <c r="K32" s="74">
        <v>52730</v>
      </c>
      <c r="L32" s="9" t="str">
        <f>IF(M32&lt;&gt;0,IF(M32&gt;K32,"NEVYHOVUJE","OK")," ")</f>
        <v>OK</v>
      </c>
      <c r="M32" s="75">
        <f>K26</f>
        <v>45868</v>
      </c>
    </row>
    <row r="33" spans="2:9" ht="15">
      <c r="B33" s="95"/>
      <c r="C33" s="95"/>
      <c r="D33" s="95"/>
      <c r="E33" s="95"/>
      <c r="F33" s="95"/>
      <c r="G33" s="95"/>
      <c r="H33" s="95"/>
      <c r="I33" s="95"/>
    </row>
    <row r="34" spans="2:9" ht="15">
      <c r="B34" s="72"/>
      <c r="C34" s="72"/>
      <c r="D34" s="72"/>
      <c r="E34" s="72"/>
      <c r="F34" s="72"/>
      <c r="G34" s="72"/>
      <c r="H34" s="72"/>
      <c r="I34" s="72"/>
    </row>
    <row r="35" ht="15">
      <c r="H35" s="72"/>
    </row>
    <row r="36" ht="15">
      <c r="H36" s="10"/>
    </row>
    <row r="37" ht="15">
      <c r="H37" s="10"/>
    </row>
    <row r="38" ht="15">
      <c r="H38" s="10"/>
    </row>
    <row r="39" ht="15"/>
  </sheetData>
  <sheetProtection password="F79C" sheet="1" objects="1" scenarios="1" selectLockedCells="1"/>
  <mergeCells count="19">
    <mergeCell ref="B30:I33"/>
    <mergeCell ref="K26:N26"/>
    <mergeCell ref="K28:K31"/>
    <mergeCell ref="L28:L31"/>
    <mergeCell ref="M28:M31"/>
    <mergeCell ref="B28:C28"/>
    <mergeCell ref="B26:J26"/>
    <mergeCell ref="J21:J24"/>
    <mergeCell ref="I21:I24"/>
    <mergeCell ref="H21:H24"/>
    <mergeCell ref="G21:G24"/>
    <mergeCell ref="H6:H11"/>
    <mergeCell ref="J6:J11"/>
    <mergeCell ref="I6:I11"/>
    <mergeCell ref="G6:G11"/>
    <mergeCell ref="H13:H19"/>
    <mergeCell ref="J13:J19"/>
    <mergeCell ref="I13:I19"/>
    <mergeCell ref="G13:G19"/>
  </mergeCells>
  <conditionalFormatting sqref="L6">
    <cfRule type="cellIs" priority="9" dxfId="1" operator="equal">
      <formula>"NEVYHOVUJE"</formula>
    </cfRule>
    <cfRule type="cellIs" priority="10" dxfId="2" operator="equal">
      <formula>"OK"</formula>
    </cfRule>
  </conditionalFormatting>
  <conditionalFormatting sqref="L7 L10 L13 L16 L19 L22 L25">
    <cfRule type="cellIs" priority="7" dxfId="1" operator="equal">
      <formula>"NEVYHOVUJE"</formula>
    </cfRule>
    <cfRule type="cellIs" priority="8" dxfId="2" operator="equal">
      <formula>"OK"</formula>
    </cfRule>
  </conditionalFormatting>
  <conditionalFormatting sqref="L8 L11 L14 L17 L20 L23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L9 L12 L15 L18 L21 L24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L32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34PgbP7U+wRwwWhMDb/aQSKdhq8=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edf+hoY0qQnyOFjYJFgCeQcfNf4=</DigestValue>
    </Reference>
  </SignedInfo>
  <SignatureValue>INBEcoHwpnRDfBymykMOqB7mrxRI69SzotiHZTqCRVsId/gu/k4If0RdivLcYe9kJesacd+1+StJ
cl+CmtPxcr9remBnrqltsK89YFVYw3XSqlNXQMbEvllwxXMataxZpb52+8q0GLejJI7a2A9dsMYz
uEH4/EHbPAjxBzmnQIQk9dIYIAl+QUdu3fcPHsa7La6S+qkZLLokSTl7CCYFAv6E5WRXMp/rMpko
u0qC9IZ3uzOAKkXjC8d5AeEGj7m8NEDbsEj1gBVXCcey+O6drfVAQxy02t4MvAFtpQ4j7d6/NCBi
tOLvPdl9MRaNN77RfpEqwO/NMpji8XQUoNkvmg==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ZHPd9fwvJ2NmEtFQTLAlcnmrSUE=</DigestValue>
      </Reference>
      <Reference URI="/xl/drawings/drawing1.xml?ContentType=application/vnd.openxmlformats-officedocument.drawing+xml">
        <DigestMethod Algorithm="http://www.w3.org/2000/09/xmldsig#sha1"/>
        <DigestValue>PEA1AisaoFPn1CKIlMFXNQJojuo=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3VeI5V5XQuzh69plnR852WMgS6U=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kgkJiuO1lJ8PYUbGNRq4zriYi34=</DigestValue>
      </Reference>
      <Reference URI="/xl/worksheets/sheet1.xml?ContentType=application/vnd.openxmlformats-officedocument.spreadsheetml.worksheet+xml">
        <DigestMethod Algorithm="http://www.w3.org/2000/09/xmldsig#sha1"/>
        <DigestValue>T4qTLiTiedxauD5+reKso35fX/E=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JWKpX057n+GLGimKGxp1+5Xe8gw=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fcLmtLSY1t8c2ZRoByLnpN42n/E=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2015-06-02T12:50:15Z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2015-06-02T12:50:15Z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tt7f7sztMBvTMibS9a+ER4xC66c=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oai818o5aefhKfG5PRg7qd2m/p8=</DigestValue>
    </Reference>
  </SignedInfo>
  <SignatureValue>LYXhlENXrlB6LQkSYIMsVcp0I3JS0bVsJIh2hd7PSYVYgP5WjhTR/sDEydQwqcTejrG+GiKqCQSK
Rcc+AVMm74RCg3kvi2xj20/htjer38jP0mnTc1eqsUOyvZyycGYKob3UqAlZjv8+EjcjkdhyKpPd
iwbe1DD/P/SGD+4j0SGEQcoCA4ynDkC7lhfKzb6rEY/cl8TA5uf8TAQnomjx1f4e+arbf0QgjTTG
uFt+UFoPpU6ZrL9Om/dDrCYc0kQyA8TKFzk56RLxmb6OAFz1ui+it1dkfsKdfnBRPPy32qRlB7fQ
yMvDmm6V7vNXE4KOlKqTIEat9Dsjx9jKh0KY0A==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ZHPd9fwvJ2NmEtFQTLAlcnmrSUE=</DigestValue>
      </Reference>
      <Reference URI="/xl/drawings/drawing1.xml?ContentType=application/vnd.openxmlformats-officedocument.drawing+xml">
        <DigestMethod Algorithm="http://www.w3.org/2000/09/xmldsig#sha1"/>
        <DigestValue>PEA1AisaoFPn1CKIlMFXNQJojuo=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3VeI5V5XQuzh69plnR852WMgS6U=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kgkJiuO1lJ8PYUbGNRq4zriYi34=</DigestValue>
      </Reference>
      <Reference URI="/xl/worksheets/sheet1.xml?ContentType=application/vnd.openxmlformats-officedocument.spreadsheetml.worksheet+xml">
        <DigestMethod Algorithm="http://www.w3.org/2000/09/xmldsig#sha1"/>
        <DigestValue>T4qTLiTiedxauD5+reKso35fX/E=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JWKpX057n+GLGimKGxp1+5Xe8gw=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fcLmtLSY1t8c2ZRoByLnpN42n/E=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2015-06-15T13:15:51Z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2015-06-15T13:15:51Z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2015-06-02T12:50:15Z</dcterms:modified>
  <cp:category/>
  <cp:version/>
  <cp:contentType/>
  <cp:contentStatus/>
</cp:coreProperties>
</file>