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570" windowWidth="19320" windowHeight="12990" activeTab="0"/>
  </bookViews>
  <sheets>
    <sheet name="DATA" sheetId="2" r:id="rId1"/>
  </sheets>
  <definedNames>
    <definedName name="_xlnm.Print_Area" localSheetId="0">'DATA'!$B:$I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<sst xmlns="http://schemas.openxmlformats.org/spreadsheetml/2006/main" count="212" uniqueCount="147">
  <si>
    <t>Název</t>
  </si>
  <si>
    <t>Množství</t>
  </si>
  <si>
    <t>Popis</t>
  </si>
  <si>
    <t>Položka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</si>
  <si>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</si>
  <si>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</si>
  <si>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</si>
  <si>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</si>
  <si>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</si>
  <si>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</si>
  <si>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</si>
  <si>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</si>
  <si>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</si>
  <si>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</si>
  <si>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</si>
  <si>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</si>
  <si>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</si>
  <si>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</si>
  <si>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</si>
  <si>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</si>
  <si>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</si>
  <si>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</si>
  <si>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</si>
  <si>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</si>
  <si>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</si>
  <si>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</si>
  <si>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</si>
  <si>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30192153-8 - Textová razítka</t>
  </si>
  <si>
    <t>30192154-5 - Náhradní razítkové polštářky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</si>
  <si>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</si>
  <si>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</si>
  <si>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</si>
  <si>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</si>
  <si>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</si>
  <si>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</si>
  <si>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</si>
  <si>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</si>
  <si>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</si>
  <si>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</si>
  <si>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</si>
  <si>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</si>
  <si>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</si>
  <si>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</si>
  <si>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</si>
  <si>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</si>
  <si>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</si>
  <si>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</si>
  <si>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</si>
  <si>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</si>
  <si>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</si>
  <si>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Sešívačka celokovová</t>
  </si>
  <si>
    <t>Kuličkové pero</t>
  </si>
  <si>
    <t>Kostka barevná papírová lepené</t>
  </si>
  <si>
    <t>Plastové hřbety pro kroužkovou vazbu, 16 mm</t>
  </si>
  <si>
    <t>ks</t>
  </si>
  <si>
    <t>pro spony 24/6</t>
  </si>
  <si>
    <t>8 - 10 cm x 8 - 10 cm</t>
  </si>
  <si>
    <t>FDU - pí Mottlová tel: 602 316 299</t>
  </si>
  <si>
    <t>Univerzitní 28, Plzeň</t>
  </si>
  <si>
    <t>Euroobaly A4 50 čiré hladké/100ks</t>
  </si>
  <si>
    <t>bal</t>
  </si>
  <si>
    <t>euro obal roršířený / 50ks</t>
  </si>
  <si>
    <t>formát A4 rozšířený na 220 mm, typ otvírání „U“,rozměr 220 x 300 mm,větší kapacita až 70 listů, hladký polypropylen,čirý ,vkládání na výšku,  tloušťka (mic.): 50, bal/ 50ks</t>
  </si>
  <si>
    <t>pozinkované, lesklé  32 mm</t>
  </si>
  <si>
    <t>Kancelářské dopisové spony 32 mm/75ks</t>
  </si>
  <si>
    <t>Měkká stírací pryž, bílá školní pryž pro grafitové tužky.</t>
  </si>
  <si>
    <t>Guma měkká</t>
  </si>
  <si>
    <t>vyměnitelná náplň F-411 ,modrý inkoust, jehlový hrot 0,5 mm pro extra jemné psaní, plastové tělo, pogumovaný úchop pro příjemnější držení, stiskací mechanismus,kovový hrot</t>
  </si>
  <si>
    <t>Obustranná lepící páska, 38 mm</t>
  </si>
  <si>
    <t>Spojovače  24/6  1000 ks</t>
  </si>
  <si>
    <t>sešívací výkon v listech 80 g • vysoce kvalitní pozinkované spojovače • 1000 ks v balení</t>
  </si>
  <si>
    <t>lepí papír a karton,vodou omyvatelné , obsahuje glycerin, nevysychá,neobsahuje rozpouštědla hmotnost: 40 g</t>
  </si>
  <si>
    <t>Lepící tyčinka 40g</t>
  </si>
  <si>
    <t>formát A4 , flexibilní kapacita 5-30 mm dokumentů, tříklopá,polypropylen  400 mic.,zajišťovací gumičky, transparentní, mix 2barev</t>
  </si>
  <si>
    <t>Odkládací mapa A4 - 3 chlopně s gumičkou, mix 2barev</t>
  </si>
  <si>
    <t>hřebeny pro kroužkov. vazbu plast 16 mm - bílé,1 bal = 100 ks</t>
  </si>
  <si>
    <t>Laminovací fólie A4,125mic</t>
  </si>
  <si>
    <t>Laminovací folie antistatické 216x303/125mic A4</t>
  </si>
  <si>
    <t>Balící papír</t>
  </si>
  <si>
    <t>Lepící páska</t>
  </si>
  <si>
    <t>Bublinková folie</t>
  </si>
  <si>
    <t>Sešit A4</t>
  </si>
  <si>
    <t>Propiska</t>
  </si>
  <si>
    <t>Obyčejný balící papír v roli, rozměr: 1 x 50 m, gramáž: 90 g</t>
  </si>
  <si>
    <t>Lepící páska 48mm/66, průhledná</t>
  </si>
  <si>
    <t>Bublinková fólie 0,5x100m</t>
  </si>
  <si>
    <t>Galerie Ladislava Sutnara, Riegrova 11, Plzeň</t>
  </si>
  <si>
    <t>Anna Martinovská, tel:37763 1718 galerie@fdu.zcu.cz</t>
  </si>
  <si>
    <t>Papír A4 (210 x 297 mm), bílý, 120g/250lis</t>
  </si>
  <si>
    <t>Bílý papír s hlazeným povrchem o velikosti 210 x 297 mm a gramáží 120.Vysoce kvalitní papír speciálně přizpůsobený laserové technologii tisku.
Vysoké hodnoty bělosti a hladkosti předurčují papír pro tisk náročných grafických a reprezentativních prací.﻿</t>
  </si>
  <si>
    <t>Lepicí páska 25mm x 66 m, průhledná</t>
  </si>
  <si>
    <t>Sešit A4, 40 listů, bez linek</t>
  </si>
  <si>
    <t>Zvýrazňovač souprava.Celofluorescenční zvýrazňovač s reflexním inkoustem pro psaní na všechny druhy papíru, včetně faxového. Klínový hrot šíře stopy 1-4 mm. Sada 4 barev.</t>
  </si>
  <si>
    <t>sada</t>
  </si>
  <si>
    <t>Bílá lepící hmota (čtverečky)</t>
  </si>
  <si>
    <t>Lepicí hmota (guma) na plakáty, 50g v balení. Lze odtrhávat nebo střihat.</t>
  </si>
  <si>
    <t>FDU - pí Jeriová tel:37763 6715</t>
  </si>
  <si>
    <t>Červená razítková barva</t>
  </si>
  <si>
    <t>Strojek s vyměnitelnou opravnou páskou. Nanesený korekční film je ihned suchý s okamžitou možností přepsání.</t>
  </si>
  <si>
    <t>Koreční strojek i s náplní 4,2</t>
  </si>
  <si>
    <t>50 g • nevhodné pro samobarvící razítka, pouze pro razítkové podušky a pásková razítka</t>
  </si>
  <si>
    <t>Stahovací gumičky velké</t>
  </si>
  <si>
    <t>Svazkovací gumičky lze využít v domácnostech, kancelářích, nebo odchodech. Nejčastěji se využívají k oddělení přesných počtů drobných předmětů a zboží, dále k fixaci předmětů nebo místo provázků k vázaní předmětů. Průměr min 80mm</t>
  </si>
  <si>
    <t>balíků</t>
  </si>
  <si>
    <t>gramáž 80±1,5; tlouštka 107±2; vlhost 3,9-5,3%;opacita min.92; bělost 168±CIE; hladkost max.200 ml/min, tuhost dlouhá 125/20mN; tuhost příčná 60/10mN; prodyšnost max.1250ml/min.</t>
  </si>
  <si>
    <t>papír xerox "A" formát A4, 1 bal/500 list</t>
  </si>
  <si>
    <t>XEROX Colotech A3 160 g/250lis</t>
  </si>
  <si>
    <t>Xerox Colotech A3, 200g/250lis</t>
  </si>
  <si>
    <t>Xerox Colotech A4, 160g,/250lis</t>
  </si>
  <si>
    <t>Xerox Colotech A4, 200g,/250lis</t>
  </si>
  <si>
    <t>papír určený výhradně pro laserový tisk, pro barevný digitální tisk a barevné kopírování - s velkou bělostí oproti běžným papírům - ideální použití pro kvalitní laserový tisk černobílý/barevný</t>
  </si>
  <si>
    <t>hnědá šíře 38mm</t>
  </si>
  <si>
    <t>průhledná šíře 38mm</t>
  </si>
  <si>
    <t xml:space="preserve">Univerzitní 28, Plzeň </t>
  </si>
  <si>
    <t>FDU - p. J.Kocman tel.37763 6765</t>
  </si>
  <si>
    <t>Lepící páska 38mm/66, průhledná</t>
  </si>
  <si>
    <t xml:space="preserve">Papírová lepící páska 25mm x 25m klihová </t>
  </si>
  <si>
    <t>Lepicí páska oboustranná 50mm x 10m</t>
  </si>
  <si>
    <t xml:space="preserve"> oboustranná lepicí páska, univerzální použití,možnost použít pro podlahové krytiny a koberce </t>
  </si>
  <si>
    <t>Lepící páska 38mm/66, hnědá</t>
  </si>
  <si>
    <t>papír xerox "C" formát A5, 1 bal /500 list</t>
  </si>
  <si>
    <t>gramáž 80±2; tlouštka 106±3; vlhost 3,9-5,3%;opacita min.90; bělost 146±CIE;  hrubost dle Bendsena 220±50 cm3/min; permeabilita &lt;1250cm3/min</t>
  </si>
  <si>
    <t>Univerzitní 22, Plzeń</t>
  </si>
  <si>
    <t>PS - NL pí Ottová, p.Utišil tel:37763 1332</t>
  </si>
  <si>
    <t>FUD - pí  Parisis , tel:37763 6801</t>
  </si>
  <si>
    <t>samostatná faktura</t>
  </si>
  <si>
    <t xml:space="preserve">polypropylenová oboustranná lepicí páska,univerzální použití,možnost použít pro podlahové krytiny a koberce </t>
  </si>
  <si>
    <t>Zvýrazňovače /4barvy</t>
  </si>
  <si>
    <t>Fakturace</t>
  </si>
  <si>
    <t>Maximální jednotková cena 
v Kč bez DPH</t>
  </si>
  <si>
    <t>Cena za MJ 
(ks, bal., sada) 
VYHOVUJE = OK / NEVYHOVUJE</t>
  </si>
  <si>
    <t xml:space="preserve">Cena za 
MJ (ks, bal., sada) 
v Kč bez DPH </t>
  </si>
  <si>
    <t>Nabídková cena CELKEM 
v Kč bez DPH</t>
  </si>
  <si>
    <t>[DOPLNÍ UCHAZEČ]</t>
  </si>
  <si>
    <t>KP 010 - 2015</t>
  </si>
  <si>
    <t>Celková nabídková cena v Kč bez DPH</t>
  </si>
  <si>
    <t>Maximální (nepřekročitelná) celková nabídková cena  
v Kč bez DPH</t>
  </si>
  <si>
    <t>Nabídková cena celkem 
VYHOVUJE = OK / NEVYHOVUJE</t>
  </si>
  <si>
    <t>Podmínka Zadavatele:</t>
  </si>
  <si>
    <t>Poznámka:</t>
  </si>
  <si>
    <t>V případě, že se dodavatel při předání zboží na některá uvedená tel. čísla nedovolá, bude v takovém případě volat Centrální sklad:  p. Ottová, tel. 377 631 332.</t>
  </si>
  <si>
    <t>"NEVYHOVUJE" ve sloupci nazvaném: "Cena za MJ VYHOVUJE (ks, bal., sada) = OK / NEVYHOVUJE" a buňce pod textem "Nabídková cena celkem VYHOVUJE = OK / NEVYHOVUJE"  = překročení maximální jednotkové (nebo celkové) nepřekročitelné nabídkové ceny.  
Pokud se uchazeči při zadávání jednotkových cen do sloupce, který je nazvaný "Cena za MJ (ks, bal., sada) v Kč bez DPH" objeví se ve sloupci nazvaném "Cena za MJ (ks, bal., sada) VYHOVUJE = OK / NEVYHOVUJE" nebo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 pokud bude nabídka v takovéto podobě Uchazečem podána Zadavateli - tj. ve výše uvedené buňce a sloupci s červeně podbarveným textem "NEVYHOVUJE".</t>
  </si>
  <si>
    <t>Měrná jednotka [MJ]</t>
  </si>
  <si>
    <t>Kontaktní osoba pro předání zboží / kontakt</t>
  </si>
  <si>
    <t>Kovové hřbety 2:1 na vazbu /50 ks</t>
  </si>
  <si>
    <t xml:space="preserve">Rozteč oček 2:1 (2 otvory na palec), délka 300 mm, 23 oček/A4. Optimální pro svazky do 180 listů 80g papíru. </t>
  </si>
  <si>
    <t>Priloha_c._1_KS_KP-010-2015-technicka_specifikace_dle_DI_c._1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</si>
</sst>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B3338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A3E7FF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thin"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 style="thick"/>
      <right style="thick"/>
      <top style="thin"/>
      <bottom style="thin"/>
    </border>
    <border>
      <left style="medium"/>
      <right/>
      <top style="thick"/>
      <bottom/>
    </border>
    <border>
      <left style="thick"/>
      <right style="medium"/>
      <top style="thick"/>
      <bottom style="double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thick"/>
      <top/>
      <bottom style="thick"/>
    </border>
    <border>
      <left/>
      <right style="medium"/>
      <top/>
      <bottom style="medium"/>
    </border>
    <border>
      <left style="medium"/>
      <right style="thin"/>
      <top style="double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double"/>
      <bottom/>
    </border>
    <border>
      <left style="medium"/>
      <right style="medium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vertical="top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49" fontId="3" fillId="4" borderId="4" xfId="0" applyNumberFormat="1" applyFont="1" applyFill="1" applyBorder="1" applyAlignment="1" applyProtection="1">
      <alignment horizontal="center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Protection="1"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top" wrapTex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2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top" wrapText="1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vertical="center" wrapText="1"/>
      <protection/>
    </xf>
    <xf numFmtId="1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vertical="top" wrapText="1"/>
      <protection/>
    </xf>
    <xf numFmtId="49" fontId="0" fillId="0" borderId="2" xfId="0" applyNumberForma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top"/>
      <protection/>
    </xf>
    <xf numFmtId="0" fontId="6" fillId="0" borderId="2" xfId="0" applyFont="1" applyBorder="1" applyAlignment="1" applyProtection="1">
      <alignment vertical="top" wrapText="1"/>
      <protection/>
    </xf>
    <xf numFmtId="49" fontId="0" fillId="0" borderId="2" xfId="0" applyNumberFormat="1" applyFont="1" applyFill="1" applyBorder="1" applyAlignment="1" applyProtection="1">
      <alignment vertical="top"/>
      <protection/>
    </xf>
    <xf numFmtId="0" fontId="7" fillId="0" borderId="2" xfId="0" applyFont="1" applyBorder="1" applyAlignment="1" applyProtection="1">
      <alignment vertical="top" wrapTex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vertical="top" wrapText="1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horizontal="left" vertical="center" wrapText="1"/>
      <protection/>
    </xf>
    <xf numFmtId="1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top" wrapText="1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49" fontId="0" fillId="0" borderId="28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49" fontId="14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4" borderId="16" xfId="0" applyNumberFormat="1" applyFill="1" applyBorder="1" applyAlignment="1" applyProtection="1">
      <alignment horizontal="right" vertical="center" indent="1"/>
      <protection locked="0"/>
    </xf>
    <xf numFmtId="164" fontId="0" fillId="4" borderId="22" xfId="0" applyNumberFormat="1" applyFill="1" applyBorder="1" applyAlignment="1" applyProtection="1">
      <alignment horizontal="right" vertical="center" indent="1"/>
      <protection locked="0"/>
    </xf>
    <xf numFmtId="164" fontId="0" fillId="4" borderId="29" xfId="0" applyNumberFormat="1" applyFill="1" applyBorder="1" applyAlignment="1" applyProtection="1">
      <alignment horizontal="right" vertical="center" indent="1"/>
      <protection locked="0"/>
    </xf>
    <xf numFmtId="49" fontId="2" fillId="6" borderId="2" xfId="0" applyNumberFormat="1" applyFont="1" applyFill="1" applyBorder="1" applyAlignment="1" applyProtection="1">
      <alignment horizontal="left" vertical="center" wrapText="1"/>
      <protection/>
    </xf>
    <xf numFmtId="164" fontId="0" fillId="6" borderId="18" xfId="0" applyNumberFormat="1" applyFill="1" applyBorder="1" applyAlignment="1" applyProtection="1">
      <alignment horizontal="right" vertical="center" indent="1"/>
      <protection/>
    </xf>
    <xf numFmtId="164" fontId="0" fillId="6" borderId="31" xfId="0" applyNumberFormat="1" applyFill="1" applyBorder="1" applyAlignment="1" applyProtection="1">
      <alignment horizontal="center" vertical="center"/>
      <protection/>
    </xf>
    <xf numFmtId="164" fontId="10" fillId="0" borderId="32" xfId="0" applyNumberFormat="1" applyFont="1" applyBorder="1" applyAlignment="1" applyProtection="1">
      <alignment horizontal="center" vertical="center"/>
      <protection/>
    </xf>
    <xf numFmtId="164" fontId="10" fillId="0" borderId="33" xfId="0" applyNumberFormat="1" applyFont="1" applyBorder="1" applyAlignment="1" applyProtection="1">
      <alignment horizontal="center" vertical="center"/>
      <protection/>
    </xf>
    <xf numFmtId="164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48" xfId="0" applyNumberFormat="1" applyFill="1" applyBorder="1" applyAlignment="1" applyProtection="1">
      <alignment horizontal="center" vertical="center" wrapText="1"/>
      <protection/>
    </xf>
    <xf numFmtId="49" fontId="0" fillId="0" borderId="47" xfId="0" applyNumberForma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49" fontId="0" fillId="0" borderId="50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5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10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52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660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31</xdr:row>
      <xdr:rowOff>0</xdr:rowOff>
    </xdr:from>
    <xdr:to>
      <xdr:col>42</xdr:col>
      <xdr:colOff>190500</xdr:colOff>
      <xdr:row>31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36</xdr:row>
      <xdr:rowOff>9525</xdr:rowOff>
    </xdr:from>
    <xdr:to>
      <xdr:col>42</xdr:col>
      <xdr:colOff>190500</xdr:colOff>
      <xdr:row>36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145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190500</xdr:colOff>
      <xdr:row>34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36</xdr:row>
      <xdr:rowOff>0</xdr:rowOff>
    </xdr:from>
    <xdr:to>
      <xdr:col>42</xdr:col>
      <xdr:colOff>190500</xdr:colOff>
      <xdr:row>36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37</xdr:row>
      <xdr:rowOff>0</xdr:rowOff>
    </xdr:from>
    <xdr:to>
      <xdr:col>42</xdr:col>
      <xdr:colOff>190500</xdr:colOff>
      <xdr:row>37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47</xdr:row>
      <xdr:rowOff>0</xdr:rowOff>
    </xdr:from>
    <xdr:to>
      <xdr:col>42</xdr:col>
      <xdr:colOff>190500</xdr:colOff>
      <xdr:row>47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47</xdr:row>
      <xdr:rowOff>0</xdr:rowOff>
    </xdr:from>
    <xdr:to>
      <xdr:col>42</xdr:col>
      <xdr:colOff>190500</xdr:colOff>
      <xdr:row>47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185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24</xdr:row>
      <xdr:rowOff>0</xdr:rowOff>
    </xdr:from>
    <xdr:to>
      <xdr:col>42</xdr:col>
      <xdr:colOff>190500</xdr:colOff>
      <xdr:row>25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25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27</xdr:row>
      <xdr:rowOff>0</xdr:rowOff>
    </xdr:from>
    <xdr:to>
      <xdr:col>42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28</xdr:row>
      <xdr:rowOff>0</xdr:rowOff>
    </xdr:from>
    <xdr:to>
      <xdr:col>42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28</xdr:row>
      <xdr:rowOff>0</xdr:rowOff>
    </xdr:from>
    <xdr:to>
      <xdr:col>42</xdr:col>
      <xdr:colOff>190500</xdr:colOff>
      <xdr:row>28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28</xdr:row>
      <xdr:rowOff>0</xdr:rowOff>
    </xdr:from>
    <xdr:to>
      <xdr:col>42</xdr:col>
      <xdr:colOff>190500</xdr:colOff>
      <xdr:row>28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0</xdr:rowOff>
    </xdr:from>
    <xdr:to>
      <xdr:col>42</xdr:col>
      <xdr:colOff>190500</xdr:colOff>
      <xdr:row>29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595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42</xdr:row>
      <xdr:rowOff>180975</xdr:rowOff>
    </xdr:from>
    <xdr:to>
      <xdr:col>42</xdr:col>
      <xdr:colOff>190500</xdr:colOff>
      <xdr:row>42</xdr:row>
      <xdr:rowOff>381000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680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41</xdr:row>
      <xdr:rowOff>0</xdr:rowOff>
    </xdr:from>
    <xdr:to>
      <xdr:col>42</xdr:col>
      <xdr:colOff>190500</xdr:colOff>
      <xdr:row>42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42</xdr:row>
      <xdr:rowOff>0</xdr:rowOff>
    </xdr:from>
    <xdr:to>
      <xdr:col>42</xdr:col>
      <xdr:colOff>190500</xdr:colOff>
      <xdr:row>42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43</xdr:row>
      <xdr:rowOff>0</xdr:rowOff>
    </xdr:from>
    <xdr:to>
      <xdr:col>42</xdr:col>
      <xdr:colOff>190500</xdr:colOff>
      <xdr:row>43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44</xdr:row>
      <xdr:rowOff>0</xdr:rowOff>
    </xdr:from>
    <xdr:to>
      <xdr:col>42</xdr:col>
      <xdr:colOff>190500</xdr:colOff>
      <xdr:row>44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45</xdr:row>
      <xdr:rowOff>0</xdr:rowOff>
    </xdr:from>
    <xdr:to>
      <xdr:col>42</xdr:col>
      <xdr:colOff>190500</xdr:colOff>
      <xdr:row>45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46</xdr:row>
      <xdr:rowOff>0</xdr:rowOff>
    </xdr:from>
    <xdr:to>
      <xdr:col>42</xdr:col>
      <xdr:colOff>190500</xdr:colOff>
      <xdr:row>46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0</xdr:rowOff>
    </xdr:from>
    <xdr:to>
      <xdr:col>42</xdr:col>
      <xdr:colOff>190500</xdr:colOff>
      <xdr:row>8</xdr:row>
      <xdr:rowOff>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5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10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41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52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</xdr:row>
      <xdr:rowOff>0</xdr:rowOff>
    </xdr:from>
    <xdr:to>
      <xdr:col>42</xdr:col>
      <xdr:colOff>190500</xdr:colOff>
      <xdr:row>15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89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190500</xdr:colOff>
      <xdr:row>22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7754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8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40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34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203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40"/>
  <sheetViews>
    <sheetView showGridLines="0" tabSelected="1" zoomScale="85" zoomScaleNormal="85" workbookViewId="0" topLeftCell="E1">
      <selection activeCell="L6" sqref="L6:L47"/>
    </sheetView>
  </sheetViews>
  <sheetFormatPr defaultColWidth="8.8515625" defaultRowHeight="15"/>
  <cols>
    <col min="1" max="1" width="1.8515625" style="20" customWidth="1"/>
    <col min="2" max="2" width="7.57421875" style="23" customWidth="1"/>
    <col min="3" max="3" width="40.00390625" style="17" customWidth="1"/>
    <col min="4" max="4" width="11.57421875" style="18" customWidth="1"/>
    <col min="5" max="5" width="11.7109375" style="19" customWidth="1"/>
    <col min="6" max="6" width="34.140625" style="24" customWidth="1"/>
    <col min="7" max="7" width="12.140625" style="17" customWidth="1"/>
    <col min="8" max="8" width="18.421875" style="20" customWidth="1"/>
    <col min="9" max="9" width="21.8515625" style="20" customWidth="1"/>
    <col min="10" max="10" width="16.28125" style="20" customWidth="1"/>
    <col min="11" max="11" width="13.7109375" style="20" customWidth="1"/>
    <col min="12" max="12" width="17.28125" style="20" customWidth="1"/>
    <col min="13" max="13" width="13.140625" style="20" customWidth="1"/>
    <col min="14" max="42" width="8.8515625" style="20" customWidth="1"/>
    <col min="43" max="43" width="9.140625" style="22" customWidth="1"/>
    <col min="44" max="16384" width="8.8515625" style="20" customWidth="1"/>
  </cols>
  <sheetData>
    <row r="1" ht="15"/>
    <row r="2" spans="2:13" ht="18.75">
      <c r="B2" s="9" t="s">
        <v>134</v>
      </c>
      <c r="F2" s="17"/>
      <c r="M2" s="21" t="s">
        <v>146</v>
      </c>
    </row>
    <row r="3" ht="14.45" customHeight="1">
      <c r="F3" s="17"/>
    </row>
    <row r="4" ht="23.45" customHeight="1" thickBot="1">
      <c r="L4" s="8" t="s">
        <v>133</v>
      </c>
    </row>
    <row r="5" spans="2:43" ht="76.5" thickBot="1" thickTop="1">
      <c r="B5" s="3" t="s">
        <v>3</v>
      </c>
      <c r="C5" s="1" t="s">
        <v>0</v>
      </c>
      <c r="D5" s="1" t="s">
        <v>1</v>
      </c>
      <c r="E5" s="1" t="s">
        <v>142</v>
      </c>
      <c r="F5" s="4" t="s">
        <v>2</v>
      </c>
      <c r="G5" s="1" t="s">
        <v>128</v>
      </c>
      <c r="H5" s="1" t="s">
        <v>143</v>
      </c>
      <c r="I5" s="12" t="s">
        <v>4</v>
      </c>
      <c r="J5" s="13" t="s">
        <v>129</v>
      </c>
      <c r="K5" s="5" t="s">
        <v>130</v>
      </c>
      <c r="L5" s="6" t="s">
        <v>131</v>
      </c>
      <c r="M5" s="7" t="s">
        <v>132</v>
      </c>
      <c r="AQ5" s="25" t="s">
        <v>5</v>
      </c>
    </row>
    <row r="6" spans="2:43" ht="29.45" customHeight="1" thickTop="1">
      <c r="B6" s="26">
        <v>1</v>
      </c>
      <c r="C6" s="27" t="s">
        <v>59</v>
      </c>
      <c r="D6" s="28">
        <v>1</v>
      </c>
      <c r="E6" s="29" t="s">
        <v>60</v>
      </c>
      <c r="F6" s="30" t="s">
        <v>59</v>
      </c>
      <c r="G6" s="137" t="s">
        <v>125</v>
      </c>
      <c r="H6" s="136" t="s">
        <v>57</v>
      </c>
      <c r="I6" s="135" t="s">
        <v>58</v>
      </c>
      <c r="J6" s="31">
        <v>69.6</v>
      </c>
      <c r="K6" s="11" t="str">
        <f aca="true" t="shared" si="0" ref="K6:K9">IF(ISNUMBER(L6),IF(L6&gt;J6,"NEVYHOVUJE","OK")," ")</f>
        <v>OK</v>
      </c>
      <c r="L6" s="96">
        <v>60</v>
      </c>
      <c r="M6" s="32">
        <f aca="true" t="shared" si="1" ref="M6:M9">D6*L6</f>
        <v>60</v>
      </c>
      <c r="AQ6" s="33" t="s">
        <v>6</v>
      </c>
    </row>
    <row r="7" spans="2:43" ht="75">
      <c r="B7" s="34">
        <v>2</v>
      </c>
      <c r="C7" s="35" t="s">
        <v>61</v>
      </c>
      <c r="D7" s="36">
        <v>2</v>
      </c>
      <c r="E7" s="37" t="s">
        <v>60</v>
      </c>
      <c r="F7" s="38" t="s">
        <v>62</v>
      </c>
      <c r="G7" s="127"/>
      <c r="H7" s="119"/>
      <c r="I7" s="116"/>
      <c r="J7" s="39">
        <v>66</v>
      </c>
      <c r="K7" s="11" t="str">
        <f t="shared" si="0"/>
        <v>OK</v>
      </c>
      <c r="L7" s="96">
        <v>49</v>
      </c>
      <c r="M7" s="32">
        <f t="shared" si="1"/>
        <v>98</v>
      </c>
      <c r="AQ7" s="33" t="s">
        <v>7</v>
      </c>
    </row>
    <row r="8" spans="2:43" ht="30">
      <c r="B8" s="34">
        <v>3</v>
      </c>
      <c r="C8" s="35" t="s">
        <v>64</v>
      </c>
      <c r="D8" s="36">
        <v>2</v>
      </c>
      <c r="E8" s="37" t="s">
        <v>60</v>
      </c>
      <c r="F8" s="38" t="s">
        <v>63</v>
      </c>
      <c r="G8" s="127"/>
      <c r="H8" s="119"/>
      <c r="I8" s="116"/>
      <c r="J8" s="39">
        <v>9.6</v>
      </c>
      <c r="K8" s="11" t="str">
        <f t="shared" si="0"/>
        <v>OK</v>
      </c>
      <c r="L8" s="96">
        <v>6</v>
      </c>
      <c r="M8" s="32">
        <f t="shared" si="1"/>
        <v>12</v>
      </c>
      <c r="AQ8" s="33" t="s">
        <v>8</v>
      </c>
    </row>
    <row r="9" spans="2:43" ht="30">
      <c r="B9" s="34">
        <v>4</v>
      </c>
      <c r="C9" s="35" t="s">
        <v>66</v>
      </c>
      <c r="D9" s="36">
        <v>3</v>
      </c>
      <c r="E9" s="37" t="s">
        <v>54</v>
      </c>
      <c r="F9" s="38" t="s">
        <v>65</v>
      </c>
      <c r="G9" s="127"/>
      <c r="H9" s="119"/>
      <c r="I9" s="116"/>
      <c r="J9" s="39">
        <v>3.5999999999999996</v>
      </c>
      <c r="K9" s="11" t="str">
        <f t="shared" si="0"/>
        <v>OK</v>
      </c>
      <c r="L9" s="96">
        <v>1</v>
      </c>
      <c r="M9" s="32">
        <f t="shared" si="1"/>
        <v>3</v>
      </c>
      <c r="AQ9" s="33" t="s">
        <v>9</v>
      </c>
    </row>
    <row r="10" spans="2:43" ht="15">
      <c r="B10" s="34">
        <v>5</v>
      </c>
      <c r="C10" s="35" t="s">
        <v>50</v>
      </c>
      <c r="D10" s="36">
        <v>1</v>
      </c>
      <c r="E10" s="37" t="s">
        <v>54</v>
      </c>
      <c r="F10" s="38" t="s">
        <v>55</v>
      </c>
      <c r="G10" s="127"/>
      <c r="H10" s="119"/>
      <c r="I10" s="116"/>
      <c r="J10" s="39">
        <v>60</v>
      </c>
      <c r="K10" s="11" t="str">
        <f aca="true" t="shared" si="2" ref="K10:K47">IF(ISNUMBER(L10),IF(L10&gt;J10,"NEVYHOVUJE","OK")," ")</f>
        <v>OK</v>
      </c>
      <c r="L10" s="96">
        <v>58</v>
      </c>
      <c r="M10" s="32">
        <f aca="true" t="shared" si="3" ref="M10:M47">D10*L10</f>
        <v>58</v>
      </c>
      <c r="AQ10" s="33" t="s">
        <v>10</v>
      </c>
    </row>
    <row r="11" spans="2:43" ht="89.45" customHeight="1">
      <c r="B11" s="34">
        <v>6</v>
      </c>
      <c r="C11" s="35" t="s">
        <v>51</v>
      </c>
      <c r="D11" s="36">
        <v>36</v>
      </c>
      <c r="E11" s="37" t="s">
        <v>54</v>
      </c>
      <c r="F11" s="38" t="s">
        <v>67</v>
      </c>
      <c r="G11" s="127"/>
      <c r="H11" s="119"/>
      <c r="I11" s="116"/>
      <c r="J11" s="39">
        <v>9.6</v>
      </c>
      <c r="K11" s="11" t="str">
        <f t="shared" si="2"/>
        <v>OK</v>
      </c>
      <c r="L11" s="96">
        <v>3</v>
      </c>
      <c r="M11" s="32">
        <f t="shared" si="3"/>
        <v>108</v>
      </c>
      <c r="AQ11" s="33" t="s">
        <v>11</v>
      </c>
    </row>
    <row r="12" spans="2:43" ht="58.9" customHeight="1">
      <c r="B12" s="34">
        <v>7</v>
      </c>
      <c r="C12" s="35" t="s">
        <v>68</v>
      </c>
      <c r="D12" s="36">
        <v>2</v>
      </c>
      <c r="E12" s="37" t="s">
        <v>54</v>
      </c>
      <c r="F12" s="38" t="s">
        <v>126</v>
      </c>
      <c r="G12" s="127"/>
      <c r="H12" s="119"/>
      <c r="I12" s="116"/>
      <c r="J12" s="39">
        <v>21.599999999999998</v>
      </c>
      <c r="K12" s="11" t="str">
        <f t="shared" si="2"/>
        <v>OK</v>
      </c>
      <c r="L12" s="96">
        <v>15</v>
      </c>
      <c r="M12" s="32">
        <f t="shared" si="3"/>
        <v>30</v>
      </c>
      <c r="AQ12" s="33" t="s">
        <v>12</v>
      </c>
    </row>
    <row r="13" spans="2:43" ht="45">
      <c r="B13" s="34">
        <v>8</v>
      </c>
      <c r="C13" s="35" t="s">
        <v>69</v>
      </c>
      <c r="D13" s="36">
        <v>2</v>
      </c>
      <c r="E13" s="37" t="s">
        <v>60</v>
      </c>
      <c r="F13" s="38" t="s">
        <v>70</v>
      </c>
      <c r="G13" s="127"/>
      <c r="H13" s="119"/>
      <c r="I13" s="116"/>
      <c r="J13" s="39">
        <v>6</v>
      </c>
      <c r="K13" s="11" t="str">
        <f t="shared" si="2"/>
        <v>OK</v>
      </c>
      <c r="L13" s="96">
        <v>3</v>
      </c>
      <c r="M13" s="32">
        <f t="shared" si="3"/>
        <v>6</v>
      </c>
      <c r="AQ13" s="33" t="s">
        <v>13</v>
      </c>
    </row>
    <row r="14" spans="2:43" ht="63" customHeight="1">
      <c r="B14" s="34">
        <v>9</v>
      </c>
      <c r="C14" s="35" t="s">
        <v>72</v>
      </c>
      <c r="D14" s="36">
        <v>3</v>
      </c>
      <c r="E14" s="37" t="s">
        <v>54</v>
      </c>
      <c r="F14" s="38" t="s">
        <v>71</v>
      </c>
      <c r="G14" s="127"/>
      <c r="H14" s="119"/>
      <c r="I14" s="116"/>
      <c r="J14" s="39">
        <v>48</v>
      </c>
      <c r="K14" s="11" t="str">
        <f t="shared" si="2"/>
        <v>OK</v>
      </c>
      <c r="L14" s="96">
        <v>7</v>
      </c>
      <c r="M14" s="32">
        <f t="shared" si="3"/>
        <v>21</v>
      </c>
      <c r="AQ14" s="33" t="s">
        <v>14</v>
      </c>
    </row>
    <row r="15" spans="2:43" ht="15">
      <c r="B15" s="34">
        <v>10</v>
      </c>
      <c r="C15" s="35" t="s">
        <v>52</v>
      </c>
      <c r="D15" s="36">
        <v>1</v>
      </c>
      <c r="E15" s="37" t="s">
        <v>54</v>
      </c>
      <c r="F15" s="38" t="s">
        <v>56</v>
      </c>
      <c r="G15" s="127"/>
      <c r="H15" s="119"/>
      <c r="I15" s="116"/>
      <c r="J15" s="39">
        <v>24</v>
      </c>
      <c r="K15" s="11" t="str">
        <f t="shared" si="2"/>
        <v>OK</v>
      </c>
      <c r="L15" s="96">
        <v>15</v>
      </c>
      <c r="M15" s="32">
        <f t="shared" si="3"/>
        <v>15</v>
      </c>
      <c r="AQ15" s="33" t="s">
        <v>15</v>
      </c>
    </row>
    <row r="16" spans="2:43" ht="61.15" customHeight="1">
      <c r="B16" s="34">
        <v>11</v>
      </c>
      <c r="C16" s="35" t="s">
        <v>74</v>
      </c>
      <c r="D16" s="36">
        <v>10</v>
      </c>
      <c r="E16" s="37" t="s">
        <v>54</v>
      </c>
      <c r="F16" s="38" t="s">
        <v>73</v>
      </c>
      <c r="G16" s="127"/>
      <c r="H16" s="119"/>
      <c r="I16" s="116"/>
      <c r="J16" s="39">
        <v>25.2</v>
      </c>
      <c r="K16" s="11" t="str">
        <f t="shared" si="2"/>
        <v>OK</v>
      </c>
      <c r="L16" s="96">
        <v>10.1</v>
      </c>
      <c r="M16" s="32">
        <f t="shared" si="3"/>
        <v>101</v>
      </c>
      <c r="AQ16" s="33" t="s">
        <v>16</v>
      </c>
    </row>
    <row r="17" spans="2:43" ht="45">
      <c r="B17" s="34">
        <v>12</v>
      </c>
      <c r="C17" s="35" t="s">
        <v>53</v>
      </c>
      <c r="D17" s="36">
        <v>100</v>
      </c>
      <c r="E17" s="37" t="s">
        <v>54</v>
      </c>
      <c r="F17" s="40" t="s">
        <v>75</v>
      </c>
      <c r="G17" s="127"/>
      <c r="H17" s="119"/>
      <c r="I17" s="116"/>
      <c r="J17" s="39">
        <v>348</v>
      </c>
      <c r="K17" s="11" t="str">
        <f t="shared" si="2"/>
        <v>OK</v>
      </c>
      <c r="L17" s="96">
        <v>112</v>
      </c>
      <c r="M17" s="32">
        <f t="shared" si="3"/>
        <v>11200</v>
      </c>
      <c r="AQ17" s="33" t="s">
        <v>17</v>
      </c>
    </row>
    <row r="18" spans="2:43" ht="48.6" customHeight="1">
      <c r="B18" s="34">
        <v>13</v>
      </c>
      <c r="C18" s="99" t="s">
        <v>144</v>
      </c>
      <c r="D18" s="36">
        <v>1</v>
      </c>
      <c r="E18" s="37" t="s">
        <v>60</v>
      </c>
      <c r="F18" s="99" t="s">
        <v>145</v>
      </c>
      <c r="G18" s="127"/>
      <c r="H18" s="119"/>
      <c r="I18" s="116"/>
      <c r="J18" s="100">
        <v>600</v>
      </c>
      <c r="K18" s="11" t="str">
        <f t="shared" si="2"/>
        <v>OK</v>
      </c>
      <c r="L18" s="96">
        <v>450</v>
      </c>
      <c r="M18" s="32">
        <f t="shared" si="3"/>
        <v>450</v>
      </c>
      <c r="AQ18" s="33" t="s">
        <v>18</v>
      </c>
    </row>
    <row r="19" spans="2:43" ht="31.15" customHeight="1" thickBot="1">
      <c r="B19" s="41">
        <v>14</v>
      </c>
      <c r="C19" s="42" t="s">
        <v>76</v>
      </c>
      <c r="D19" s="43">
        <v>1</v>
      </c>
      <c r="E19" s="44" t="s">
        <v>60</v>
      </c>
      <c r="F19" s="45" t="s">
        <v>77</v>
      </c>
      <c r="G19" s="126"/>
      <c r="H19" s="120"/>
      <c r="I19" s="117"/>
      <c r="J19" s="46">
        <v>300</v>
      </c>
      <c r="K19" s="14" t="str">
        <f t="shared" si="2"/>
        <v>OK</v>
      </c>
      <c r="L19" s="97">
        <v>199</v>
      </c>
      <c r="M19" s="47">
        <f t="shared" si="3"/>
        <v>199</v>
      </c>
      <c r="AQ19" s="33" t="s">
        <v>19</v>
      </c>
    </row>
    <row r="20" spans="2:43" ht="117.6" customHeight="1" thickTop="1">
      <c r="B20" s="48">
        <v>15</v>
      </c>
      <c r="C20" s="49" t="s">
        <v>88</v>
      </c>
      <c r="D20" s="50">
        <v>1</v>
      </c>
      <c r="E20" s="51" t="s">
        <v>60</v>
      </c>
      <c r="F20" s="52" t="s">
        <v>89</v>
      </c>
      <c r="G20" s="132" t="s">
        <v>125</v>
      </c>
      <c r="H20" s="118" t="s">
        <v>87</v>
      </c>
      <c r="I20" s="115" t="s">
        <v>86</v>
      </c>
      <c r="J20" s="31">
        <v>130</v>
      </c>
      <c r="K20" s="15" t="str">
        <f t="shared" si="2"/>
        <v>OK</v>
      </c>
      <c r="L20" s="96">
        <v>100</v>
      </c>
      <c r="M20" s="32">
        <f t="shared" si="3"/>
        <v>100</v>
      </c>
      <c r="AQ20" s="33" t="s">
        <v>20</v>
      </c>
    </row>
    <row r="21" spans="2:43" ht="30">
      <c r="B21" s="34">
        <v>16</v>
      </c>
      <c r="C21" s="53" t="s">
        <v>78</v>
      </c>
      <c r="D21" s="36">
        <v>1</v>
      </c>
      <c r="E21" s="37" t="s">
        <v>60</v>
      </c>
      <c r="F21" s="54" t="s">
        <v>83</v>
      </c>
      <c r="G21" s="133"/>
      <c r="H21" s="119"/>
      <c r="I21" s="116"/>
      <c r="J21" s="39">
        <v>204</v>
      </c>
      <c r="K21" s="11" t="str">
        <f t="shared" si="2"/>
        <v>OK</v>
      </c>
      <c r="L21" s="96">
        <v>140</v>
      </c>
      <c r="M21" s="32">
        <f t="shared" si="3"/>
        <v>140</v>
      </c>
      <c r="AQ21" s="33" t="s">
        <v>21</v>
      </c>
    </row>
    <row r="22" spans="2:43" ht="15">
      <c r="B22" s="34">
        <v>17</v>
      </c>
      <c r="C22" s="53" t="s">
        <v>79</v>
      </c>
      <c r="D22" s="36">
        <v>3</v>
      </c>
      <c r="E22" s="37" t="s">
        <v>54</v>
      </c>
      <c r="F22" s="55" t="s">
        <v>84</v>
      </c>
      <c r="G22" s="133"/>
      <c r="H22" s="119"/>
      <c r="I22" s="116"/>
      <c r="J22" s="39">
        <v>19.2</v>
      </c>
      <c r="K22" s="11" t="str">
        <f t="shared" si="2"/>
        <v>OK</v>
      </c>
      <c r="L22" s="96">
        <v>9</v>
      </c>
      <c r="M22" s="32">
        <f t="shared" si="3"/>
        <v>27</v>
      </c>
      <c r="AQ22" s="33" t="s">
        <v>22</v>
      </c>
    </row>
    <row r="23" spans="2:43" ht="30">
      <c r="B23" s="34">
        <v>18</v>
      </c>
      <c r="C23" s="53" t="s">
        <v>79</v>
      </c>
      <c r="D23" s="36">
        <v>3</v>
      </c>
      <c r="E23" s="37" t="s">
        <v>54</v>
      </c>
      <c r="F23" s="56" t="s">
        <v>90</v>
      </c>
      <c r="G23" s="133"/>
      <c r="H23" s="119"/>
      <c r="I23" s="116"/>
      <c r="J23" s="39">
        <v>15.6</v>
      </c>
      <c r="K23" s="11" t="str">
        <f t="shared" si="2"/>
        <v>OK</v>
      </c>
      <c r="L23" s="96">
        <v>13</v>
      </c>
      <c r="M23" s="32">
        <f t="shared" si="3"/>
        <v>39</v>
      </c>
      <c r="AQ23" s="33" t="s">
        <v>23</v>
      </c>
    </row>
    <row r="24" spans="2:43" ht="15">
      <c r="B24" s="34">
        <v>19</v>
      </c>
      <c r="C24" s="53" t="s">
        <v>80</v>
      </c>
      <c r="D24" s="36">
        <v>1</v>
      </c>
      <c r="E24" s="37" t="s">
        <v>60</v>
      </c>
      <c r="F24" s="55" t="s">
        <v>85</v>
      </c>
      <c r="G24" s="133"/>
      <c r="H24" s="119"/>
      <c r="I24" s="116"/>
      <c r="J24" s="39">
        <v>207.6</v>
      </c>
      <c r="K24" s="11" t="str">
        <f t="shared" si="2"/>
        <v>OK</v>
      </c>
      <c r="L24" s="96">
        <v>71</v>
      </c>
      <c r="M24" s="32">
        <f t="shared" si="3"/>
        <v>71</v>
      </c>
      <c r="AQ24" s="33" t="s">
        <v>24</v>
      </c>
    </row>
    <row r="25" spans="2:43" ht="15">
      <c r="B25" s="34">
        <v>20</v>
      </c>
      <c r="C25" s="53" t="s">
        <v>81</v>
      </c>
      <c r="D25" s="36">
        <v>2</v>
      </c>
      <c r="E25" s="37" t="s">
        <v>54</v>
      </c>
      <c r="F25" s="57" t="s">
        <v>91</v>
      </c>
      <c r="G25" s="133"/>
      <c r="H25" s="119"/>
      <c r="I25" s="116"/>
      <c r="J25" s="39">
        <v>10.2</v>
      </c>
      <c r="K25" s="11" t="str">
        <f t="shared" si="2"/>
        <v>OK</v>
      </c>
      <c r="L25" s="96">
        <v>9</v>
      </c>
      <c r="M25" s="32">
        <f t="shared" si="3"/>
        <v>18</v>
      </c>
      <c r="AQ25" s="22" t="s">
        <v>25</v>
      </c>
    </row>
    <row r="26" spans="2:43" ht="87.6" customHeight="1">
      <c r="B26" s="34">
        <v>21</v>
      </c>
      <c r="C26" s="53" t="s">
        <v>82</v>
      </c>
      <c r="D26" s="36">
        <v>12</v>
      </c>
      <c r="E26" s="37" t="s">
        <v>54</v>
      </c>
      <c r="F26" s="38" t="s">
        <v>67</v>
      </c>
      <c r="G26" s="133"/>
      <c r="H26" s="119"/>
      <c r="I26" s="116"/>
      <c r="J26" s="39">
        <v>9.6</v>
      </c>
      <c r="K26" s="11" t="str">
        <f t="shared" si="2"/>
        <v>OK</v>
      </c>
      <c r="L26" s="96">
        <v>3</v>
      </c>
      <c r="M26" s="32">
        <f t="shared" si="3"/>
        <v>36</v>
      </c>
      <c r="AQ26" s="33" t="s">
        <v>26</v>
      </c>
    </row>
    <row r="27" spans="2:43" ht="90">
      <c r="B27" s="34">
        <v>22</v>
      </c>
      <c r="C27" s="53" t="s">
        <v>127</v>
      </c>
      <c r="D27" s="36">
        <v>1</v>
      </c>
      <c r="E27" s="37" t="s">
        <v>93</v>
      </c>
      <c r="F27" s="58" t="s">
        <v>92</v>
      </c>
      <c r="G27" s="133"/>
      <c r="H27" s="119"/>
      <c r="I27" s="116"/>
      <c r="J27" s="39">
        <v>49.199999999999996</v>
      </c>
      <c r="K27" s="11" t="str">
        <f t="shared" si="2"/>
        <v>OK</v>
      </c>
      <c r="L27" s="96">
        <v>29</v>
      </c>
      <c r="M27" s="32">
        <f t="shared" si="3"/>
        <v>29</v>
      </c>
      <c r="AQ27" s="22" t="s">
        <v>27</v>
      </c>
    </row>
    <row r="28" spans="2:43" ht="45.75" thickBot="1">
      <c r="B28" s="59">
        <v>23</v>
      </c>
      <c r="C28" s="60" t="s">
        <v>94</v>
      </c>
      <c r="D28" s="61">
        <v>2</v>
      </c>
      <c r="E28" s="62" t="s">
        <v>54</v>
      </c>
      <c r="F28" s="63" t="s">
        <v>95</v>
      </c>
      <c r="G28" s="134"/>
      <c r="H28" s="120"/>
      <c r="I28" s="117"/>
      <c r="J28" s="46">
        <v>39.6</v>
      </c>
      <c r="K28" s="14" t="str">
        <f t="shared" si="2"/>
        <v>OK</v>
      </c>
      <c r="L28" s="97">
        <v>25</v>
      </c>
      <c r="M28" s="47">
        <f t="shared" si="3"/>
        <v>50</v>
      </c>
      <c r="AQ28" s="33" t="s">
        <v>28</v>
      </c>
    </row>
    <row r="29" spans="2:43" ht="29.45" customHeight="1" thickTop="1">
      <c r="B29" s="64">
        <v>24</v>
      </c>
      <c r="C29" s="65" t="s">
        <v>50</v>
      </c>
      <c r="D29" s="66">
        <v>2</v>
      </c>
      <c r="E29" s="67" t="s">
        <v>54</v>
      </c>
      <c r="F29" s="68" t="s">
        <v>55</v>
      </c>
      <c r="G29" s="125" t="s">
        <v>125</v>
      </c>
      <c r="H29" s="118" t="s">
        <v>96</v>
      </c>
      <c r="I29" s="123" t="s">
        <v>58</v>
      </c>
      <c r="J29" s="31">
        <v>60</v>
      </c>
      <c r="K29" s="15" t="str">
        <f t="shared" si="2"/>
        <v>OK</v>
      </c>
      <c r="L29" s="96">
        <v>59</v>
      </c>
      <c r="M29" s="32">
        <f t="shared" si="3"/>
        <v>118</v>
      </c>
      <c r="AQ29" s="33" t="s">
        <v>29</v>
      </c>
    </row>
    <row r="30" spans="2:43" ht="45">
      <c r="B30" s="34">
        <v>25</v>
      </c>
      <c r="C30" s="35" t="s">
        <v>69</v>
      </c>
      <c r="D30" s="36">
        <v>10</v>
      </c>
      <c r="E30" s="37" t="s">
        <v>60</v>
      </c>
      <c r="F30" s="38" t="s">
        <v>70</v>
      </c>
      <c r="G30" s="127"/>
      <c r="H30" s="119"/>
      <c r="I30" s="131"/>
      <c r="J30" s="39">
        <v>6</v>
      </c>
      <c r="K30" s="11" t="str">
        <f t="shared" si="2"/>
        <v>OK</v>
      </c>
      <c r="L30" s="96">
        <v>3</v>
      </c>
      <c r="M30" s="32">
        <f t="shared" si="3"/>
        <v>30</v>
      </c>
      <c r="AQ30" s="33" t="s">
        <v>30</v>
      </c>
    </row>
    <row r="31" spans="2:43" ht="58.9" customHeight="1">
      <c r="B31" s="34">
        <v>26</v>
      </c>
      <c r="C31" s="53" t="s">
        <v>99</v>
      </c>
      <c r="D31" s="36">
        <v>5</v>
      </c>
      <c r="E31" s="37" t="s">
        <v>54</v>
      </c>
      <c r="F31" s="54" t="s">
        <v>98</v>
      </c>
      <c r="G31" s="127"/>
      <c r="H31" s="119"/>
      <c r="I31" s="131"/>
      <c r="J31" s="39">
        <v>108</v>
      </c>
      <c r="K31" s="11" t="str">
        <f t="shared" si="2"/>
        <v>OK</v>
      </c>
      <c r="L31" s="96">
        <v>28</v>
      </c>
      <c r="M31" s="32">
        <f t="shared" si="3"/>
        <v>140</v>
      </c>
      <c r="AQ31" s="33" t="s">
        <v>31</v>
      </c>
    </row>
    <row r="32" spans="2:43" ht="60">
      <c r="B32" s="34">
        <v>27</v>
      </c>
      <c r="C32" s="53" t="s">
        <v>97</v>
      </c>
      <c r="D32" s="36">
        <v>5</v>
      </c>
      <c r="E32" s="37" t="s">
        <v>54</v>
      </c>
      <c r="F32" s="54" t="s">
        <v>100</v>
      </c>
      <c r="G32" s="127"/>
      <c r="H32" s="119"/>
      <c r="I32" s="131"/>
      <c r="J32" s="39">
        <v>24</v>
      </c>
      <c r="K32" s="11" t="str">
        <f t="shared" si="2"/>
        <v>OK</v>
      </c>
      <c r="L32" s="96">
        <v>15</v>
      </c>
      <c r="M32" s="32">
        <f t="shared" si="3"/>
        <v>75</v>
      </c>
      <c r="AQ32" s="33" t="s">
        <v>32</v>
      </c>
    </row>
    <row r="33" spans="2:43" ht="105">
      <c r="B33" s="34">
        <v>28</v>
      </c>
      <c r="C33" s="69" t="s">
        <v>101</v>
      </c>
      <c r="D33" s="36">
        <v>1000</v>
      </c>
      <c r="E33" s="37" t="s">
        <v>54</v>
      </c>
      <c r="F33" s="70" t="s">
        <v>102</v>
      </c>
      <c r="G33" s="127"/>
      <c r="H33" s="119"/>
      <c r="I33" s="131"/>
      <c r="J33" s="39">
        <v>0.24</v>
      </c>
      <c r="K33" s="11" t="str">
        <f t="shared" si="2"/>
        <v>OK</v>
      </c>
      <c r="L33" s="96">
        <v>0.17</v>
      </c>
      <c r="M33" s="32">
        <f t="shared" si="3"/>
        <v>170</v>
      </c>
      <c r="AQ33" s="33" t="s">
        <v>33</v>
      </c>
    </row>
    <row r="34" spans="2:43" ht="15.75" thickBot="1">
      <c r="B34" s="41">
        <v>29</v>
      </c>
      <c r="C34" s="71" t="s">
        <v>79</v>
      </c>
      <c r="D34" s="43">
        <v>5</v>
      </c>
      <c r="E34" s="44" t="s">
        <v>54</v>
      </c>
      <c r="F34" s="72" t="s">
        <v>84</v>
      </c>
      <c r="G34" s="126"/>
      <c r="H34" s="120"/>
      <c r="I34" s="124"/>
      <c r="J34" s="46">
        <v>19.2</v>
      </c>
      <c r="K34" s="14" t="str">
        <f t="shared" si="2"/>
        <v>OK</v>
      </c>
      <c r="L34" s="97">
        <v>9</v>
      </c>
      <c r="M34" s="47">
        <f t="shared" si="3"/>
        <v>45</v>
      </c>
      <c r="AQ34" s="33" t="s">
        <v>34</v>
      </c>
    </row>
    <row r="35" spans="2:43" ht="88.9" customHeight="1" thickTop="1">
      <c r="B35" s="48">
        <v>30</v>
      </c>
      <c r="C35" s="49" t="s">
        <v>105</v>
      </c>
      <c r="D35" s="73">
        <v>125</v>
      </c>
      <c r="E35" s="51" t="s">
        <v>103</v>
      </c>
      <c r="F35" s="74" t="s">
        <v>104</v>
      </c>
      <c r="G35" s="125" t="s">
        <v>125</v>
      </c>
      <c r="H35" s="118" t="s">
        <v>124</v>
      </c>
      <c r="I35" s="123" t="s">
        <v>58</v>
      </c>
      <c r="J35" s="31">
        <v>90</v>
      </c>
      <c r="K35" s="15" t="str">
        <f t="shared" si="2"/>
        <v>OK</v>
      </c>
      <c r="L35" s="96">
        <v>68</v>
      </c>
      <c r="M35" s="32">
        <f t="shared" si="3"/>
        <v>8500</v>
      </c>
      <c r="AQ35" s="33" t="s">
        <v>35</v>
      </c>
    </row>
    <row r="36" spans="2:43" ht="60">
      <c r="B36" s="34">
        <v>31</v>
      </c>
      <c r="C36" s="35" t="s">
        <v>72</v>
      </c>
      <c r="D36" s="36">
        <v>20</v>
      </c>
      <c r="E36" s="37" t="s">
        <v>54</v>
      </c>
      <c r="F36" s="38" t="s">
        <v>71</v>
      </c>
      <c r="G36" s="127"/>
      <c r="H36" s="119"/>
      <c r="I36" s="131"/>
      <c r="J36" s="39">
        <v>48</v>
      </c>
      <c r="K36" s="11" t="str">
        <f t="shared" si="2"/>
        <v>OK</v>
      </c>
      <c r="L36" s="96">
        <v>9</v>
      </c>
      <c r="M36" s="32">
        <f t="shared" si="3"/>
        <v>180</v>
      </c>
      <c r="AQ36" s="33" t="s">
        <v>36</v>
      </c>
    </row>
    <row r="37" spans="2:43" ht="92.45" customHeight="1">
      <c r="B37" s="34">
        <v>32</v>
      </c>
      <c r="C37" s="75" t="s">
        <v>106</v>
      </c>
      <c r="D37" s="76">
        <v>8</v>
      </c>
      <c r="E37" s="37" t="s">
        <v>60</v>
      </c>
      <c r="F37" s="54" t="s">
        <v>110</v>
      </c>
      <c r="G37" s="127"/>
      <c r="H37" s="119"/>
      <c r="I37" s="131"/>
      <c r="J37" s="39">
        <v>360</v>
      </c>
      <c r="K37" s="11" t="str">
        <f t="shared" si="2"/>
        <v>OK</v>
      </c>
      <c r="L37" s="96">
        <v>240</v>
      </c>
      <c r="M37" s="32">
        <f t="shared" si="3"/>
        <v>1920</v>
      </c>
      <c r="AQ37" s="33" t="s">
        <v>37</v>
      </c>
    </row>
    <row r="38" spans="2:43" ht="89.45" customHeight="1">
      <c r="B38" s="34">
        <v>33</v>
      </c>
      <c r="C38" s="75" t="s">
        <v>107</v>
      </c>
      <c r="D38" s="76">
        <v>4</v>
      </c>
      <c r="E38" s="37" t="s">
        <v>60</v>
      </c>
      <c r="F38" s="54" t="s">
        <v>110</v>
      </c>
      <c r="G38" s="127"/>
      <c r="H38" s="119"/>
      <c r="I38" s="131"/>
      <c r="J38" s="39">
        <v>504</v>
      </c>
      <c r="K38" s="11" t="str">
        <f t="shared" si="2"/>
        <v>OK</v>
      </c>
      <c r="L38" s="96">
        <v>300</v>
      </c>
      <c r="M38" s="32">
        <f t="shared" si="3"/>
        <v>1200</v>
      </c>
      <c r="AQ38" s="33" t="s">
        <v>38</v>
      </c>
    </row>
    <row r="39" spans="2:43" ht="89.45" customHeight="1">
      <c r="B39" s="34">
        <v>34</v>
      </c>
      <c r="C39" s="75" t="s">
        <v>108</v>
      </c>
      <c r="D39" s="76">
        <v>4</v>
      </c>
      <c r="E39" s="37" t="s">
        <v>60</v>
      </c>
      <c r="F39" s="54" t="s">
        <v>110</v>
      </c>
      <c r="G39" s="127"/>
      <c r="H39" s="119"/>
      <c r="I39" s="131"/>
      <c r="J39" s="39">
        <v>228</v>
      </c>
      <c r="K39" s="11" t="str">
        <f t="shared" si="2"/>
        <v>OK</v>
      </c>
      <c r="L39" s="96">
        <v>129</v>
      </c>
      <c r="M39" s="32">
        <f t="shared" si="3"/>
        <v>516</v>
      </c>
      <c r="AQ39" s="33" t="s">
        <v>39</v>
      </c>
    </row>
    <row r="40" spans="2:43" ht="92.45" customHeight="1" thickBot="1">
      <c r="B40" s="59">
        <v>35</v>
      </c>
      <c r="C40" s="77" t="s">
        <v>109</v>
      </c>
      <c r="D40" s="78">
        <v>8</v>
      </c>
      <c r="E40" s="62" t="s">
        <v>60</v>
      </c>
      <c r="F40" s="79" t="s">
        <v>110</v>
      </c>
      <c r="G40" s="126"/>
      <c r="H40" s="120"/>
      <c r="I40" s="124"/>
      <c r="J40" s="46">
        <v>312</v>
      </c>
      <c r="K40" s="14" t="str">
        <f t="shared" si="2"/>
        <v>OK</v>
      </c>
      <c r="L40" s="97">
        <v>149</v>
      </c>
      <c r="M40" s="47">
        <f t="shared" si="3"/>
        <v>1192</v>
      </c>
      <c r="AQ40" s="33" t="s">
        <v>40</v>
      </c>
    </row>
    <row r="41" spans="2:43" ht="29.45" customHeight="1" thickTop="1">
      <c r="B41" s="64">
        <v>36</v>
      </c>
      <c r="C41" s="80" t="s">
        <v>119</v>
      </c>
      <c r="D41" s="66">
        <v>24</v>
      </c>
      <c r="E41" s="67" t="s">
        <v>54</v>
      </c>
      <c r="F41" s="81" t="s">
        <v>111</v>
      </c>
      <c r="G41" s="125" t="s">
        <v>125</v>
      </c>
      <c r="H41" s="118" t="s">
        <v>114</v>
      </c>
      <c r="I41" s="115" t="s">
        <v>113</v>
      </c>
      <c r="J41" s="31">
        <v>18</v>
      </c>
      <c r="K41" s="15" t="str">
        <f t="shared" si="2"/>
        <v>OK</v>
      </c>
      <c r="L41" s="96">
        <v>7.9</v>
      </c>
      <c r="M41" s="32">
        <f t="shared" si="3"/>
        <v>189.60000000000002</v>
      </c>
      <c r="AQ41" s="33" t="s">
        <v>41</v>
      </c>
    </row>
    <row r="42" spans="2:43" ht="15">
      <c r="B42" s="34">
        <v>37</v>
      </c>
      <c r="C42" s="53" t="s">
        <v>115</v>
      </c>
      <c r="D42" s="36">
        <v>24</v>
      </c>
      <c r="E42" s="37" t="s">
        <v>54</v>
      </c>
      <c r="F42" s="54" t="s">
        <v>112</v>
      </c>
      <c r="G42" s="127"/>
      <c r="H42" s="119"/>
      <c r="I42" s="116"/>
      <c r="J42" s="39">
        <v>18</v>
      </c>
      <c r="K42" s="11" t="str">
        <f t="shared" si="2"/>
        <v>OK</v>
      </c>
      <c r="L42" s="96">
        <v>7.9</v>
      </c>
      <c r="M42" s="32">
        <f t="shared" si="3"/>
        <v>189.60000000000002</v>
      </c>
      <c r="AQ42" s="33" t="s">
        <v>42</v>
      </c>
    </row>
    <row r="43" spans="2:43" ht="30">
      <c r="B43" s="34">
        <v>38</v>
      </c>
      <c r="C43" s="53" t="s">
        <v>116</v>
      </c>
      <c r="D43" s="36">
        <v>10</v>
      </c>
      <c r="E43" s="37" t="s">
        <v>54</v>
      </c>
      <c r="F43" s="54" t="s">
        <v>116</v>
      </c>
      <c r="G43" s="127"/>
      <c r="H43" s="119"/>
      <c r="I43" s="116"/>
      <c r="J43" s="39">
        <v>6</v>
      </c>
      <c r="K43" s="11" t="str">
        <f t="shared" si="2"/>
        <v>OK</v>
      </c>
      <c r="L43" s="96">
        <v>4.5</v>
      </c>
      <c r="M43" s="32">
        <f t="shared" si="3"/>
        <v>45</v>
      </c>
      <c r="AQ43" s="33" t="s">
        <v>43</v>
      </c>
    </row>
    <row r="44" spans="2:43" ht="60">
      <c r="B44" s="34">
        <v>39</v>
      </c>
      <c r="C44" s="53" t="s">
        <v>117</v>
      </c>
      <c r="D44" s="36">
        <v>5</v>
      </c>
      <c r="E44" s="37" t="s">
        <v>54</v>
      </c>
      <c r="F44" s="2" t="s">
        <v>118</v>
      </c>
      <c r="G44" s="127"/>
      <c r="H44" s="119"/>
      <c r="I44" s="116"/>
      <c r="J44" s="39">
        <v>30</v>
      </c>
      <c r="K44" s="11" t="str">
        <f t="shared" si="2"/>
        <v>OK</v>
      </c>
      <c r="L44" s="96">
        <v>19</v>
      </c>
      <c r="M44" s="32">
        <f t="shared" si="3"/>
        <v>95</v>
      </c>
      <c r="AQ44" s="33" t="s">
        <v>44</v>
      </c>
    </row>
    <row r="45" spans="2:43" ht="90" customHeight="1" thickBot="1">
      <c r="B45" s="41">
        <v>40</v>
      </c>
      <c r="C45" s="71" t="s">
        <v>82</v>
      </c>
      <c r="D45" s="43">
        <v>12</v>
      </c>
      <c r="E45" s="44" t="s">
        <v>54</v>
      </c>
      <c r="F45" s="45" t="s">
        <v>67</v>
      </c>
      <c r="G45" s="126"/>
      <c r="H45" s="120"/>
      <c r="I45" s="117"/>
      <c r="J45" s="46">
        <v>9.6</v>
      </c>
      <c r="K45" s="14" t="str">
        <f t="shared" si="2"/>
        <v>OK</v>
      </c>
      <c r="L45" s="97">
        <v>3</v>
      </c>
      <c r="M45" s="47">
        <f t="shared" si="3"/>
        <v>36</v>
      </c>
      <c r="AQ45" s="33" t="s">
        <v>45</v>
      </c>
    </row>
    <row r="46" spans="2:43" ht="76.9" customHeight="1" thickTop="1">
      <c r="B46" s="48">
        <v>41</v>
      </c>
      <c r="C46" s="49" t="s">
        <v>120</v>
      </c>
      <c r="D46" s="82">
        <v>10</v>
      </c>
      <c r="E46" s="51" t="s">
        <v>60</v>
      </c>
      <c r="F46" s="74" t="s">
        <v>121</v>
      </c>
      <c r="G46" s="125" t="s">
        <v>125</v>
      </c>
      <c r="H46" s="118" t="s">
        <v>123</v>
      </c>
      <c r="I46" s="123" t="s">
        <v>122</v>
      </c>
      <c r="J46" s="31">
        <v>84</v>
      </c>
      <c r="K46" s="15" t="str">
        <f t="shared" si="2"/>
        <v>OK</v>
      </c>
      <c r="L46" s="96">
        <v>45</v>
      </c>
      <c r="M46" s="32">
        <f t="shared" si="3"/>
        <v>450</v>
      </c>
      <c r="AQ46" s="33" t="s">
        <v>46</v>
      </c>
    </row>
    <row r="47" spans="2:43" ht="105.75" thickBot="1">
      <c r="B47" s="59">
        <v>42</v>
      </c>
      <c r="C47" s="60" t="s">
        <v>127</v>
      </c>
      <c r="D47" s="78">
        <v>10</v>
      </c>
      <c r="E47" s="62" t="s">
        <v>93</v>
      </c>
      <c r="F47" s="79" t="s">
        <v>92</v>
      </c>
      <c r="G47" s="126"/>
      <c r="H47" s="120"/>
      <c r="I47" s="124"/>
      <c r="J47" s="46">
        <v>48</v>
      </c>
      <c r="K47" s="14" t="str">
        <f t="shared" si="2"/>
        <v>OK</v>
      </c>
      <c r="L47" s="98">
        <v>29</v>
      </c>
      <c r="M47" s="83">
        <f t="shared" si="3"/>
        <v>290</v>
      </c>
      <c r="AQ47" s="33" t="s">
        <v>47</v>
      </c>
    </row>
    <row r="48" spans="2:43" ht="27" customHeight="1" thickBot="1" thickTop="1">
      <c r="B48" s="128" t="s">
        <v>135</v>
      </c>
      <c r="C48" s="129"/>
      <c r="D48" s="129"/>
      <c r="E48" s="129"/>
      <c r="F48" s="129"/>
      <c r="G48" s="129"/>
      <c r="H48" s="129"/>
      <c r="I48" s="130"/>
      <c r="J48" s="102">
        <f>SUM(M6:M47)</f>
        <v>28252.199999999997</v>
      </c>
      <c r="K48" s="103"/>
      <c r="L48" s="103"/>
      <c r="M48" s="104"/>
      <c r="AQ48" s="33" t="s">
        <v>48</v>
      </c>
    </row>
    <row r="49" spans="2:43" ht="22.5" thickBot="1" thickTop="1">
      <c r="B49" s="84"/>
      <c r="C49" s="85"/>
      <c r="D49" s="86"/>
      <c r="E49" s="87"/>
      <c r="F49" s="88"/>
      <c r="G49" s="89"/>
      <c r="H49" s="90"/>
      <c r="I49" s="90"/>
      <c r="AQ49" s="33" t="s">
        <v>49</v>
      </c>
    </row>
    <row r="50" spans="2:43" ht="24" customHeight="1">
      <c r="B50" s="91" t="s">
        <v>138</v>
      </c>
      <c r="C50" s="92"/>
      <c r="F50" s="93"/>
      <c r="J50" s="105" t="s">
        <v>136</v>
      </c>
      <c r="K50" s="108" t="s">
        <v>137</v>
      </c>
      <c r="L50" s="111" t="s">
        <v>135</v>
      </c>
      <c r="AQ50" s="33"/>
    </row>
    <row r="51" spans="2:43" ht="22.9" customHeight="1">
      <c r="B51" s="114" t="s">
        <v>141</v>
      </c>
      <c r="C51" s="114"/>
      <c r="D51" s="114"/>
      <c r="E51" s="114"/>
      <c r="F51" s="114"/>
      <c r="G51" s="114"/>
      <c r="H51" s="114"/>
      <c r="J51" s="106"/>
      <c r="K51" s="109"/>
      <c r="L51" s="112"/>
      <c r="AQ51" s="33"/>
    </row>
    <row r="52" spans="2:43" ht="22.9" customHeight="1">
      <c r="B52" s="114"/>
      <c r="C52" s="114"/>
      <c r="D52" s="114"/>
      <c r="E52" s="114"/>
      <c r="F52" s="114"/>
      <c r="G52" s="114"/>
      <c r="H52" s="114"/>
      <c r="J52" s="106"/>
      <c r="K52" s="109"/>
      <c r="L52" s="112"/>
      <c r="AQ52" s="33"/>
    </row>
    <row r="53" spans="2:43" ht="22.9" customHeight="1" thickBot="1">
      <c r="B53" s="114"/>
      <c r="C53" s="114"/>
      <c r="D53" s="114"/>
      <c r="E53" s="114"/>
      <c r="F53" s="114"/>
      <c r="G53" s="114"/>
      <c r="H53" s="114"/>
      <c r="J53" s="107"/>
      <c r="K53" s="110"/>
      <c r="L53" s="113"/>
      <c r="AQ53" s="33"/>
    </row>
    <row r="54" spans="2:43" ht="22.9" customHeight="1" thickBot="1" thickTop="1">
      <c r="B54" s="114"/>
      <c r="C54" s="114"/>
      <c r="D54" s="114"/>
      <c r="E54" s="114"/>
      <c r="F54" s="114"/>
      <c r="G54" s="114"/>
      <c r="H54" s="114"/>
      <c r="J54" s="101">
        <v>61944</v>
      </c>
      <c r="K54" s="10" t="str">
        <f>IF(L54&lt;&gt;0,IF(L54&gt;J54,"NEVYHOVUJE","OK")," ")</f>
        <v>OK</v>
      </c>
      <c r="L54" s="94">
        <f>J48</f>
        <v>28252.199999999997</v>
      </c>
      <c r="AQ54" s="33"/>
    </row>
    <row r="55" spans="2:43" ht="22.9" customHeight="1">
      <c r="B55" s="114"/>
      <c r="C55" s="114"/>
      <c r="D55" s="114"/>
      <c r="E55" s="114"/>
      <c r="F55" s="114"/>
      <c r="G55" s="114"/>
      <c r="H55" s="114"/>
      <c r="AQ55" s="33"/>
    </row>
    <row r="56" spans="2:43" ht="22.9" customHeight="1">
      <c r="B56" s="95"/>
      <c r="C56" s="95"/>
      <c r="D56" s="95"/>
      <c r="E56" s="95"/>
      <c r="F56" s="95"/>
      <c r="G56" s="95"/>
      <c r="H56" s="95"/>
      <c r="AQ56" s="33"/>
    </row>
    <row r="57" spans="2:43" ht="22.9" customHeight="1">
      <c r="B57" s="121" t="s">
        <v>139</v>
      </c>
      <c r="C57" s="121"/>
      <c r="D57" s="16"/>
      <c r="E57" s="16"/>
      <c r="F57" s="16"/>
      <c r="G57" s="16"/>
      <c r="H57" s="16"/>
      <c r="AQ57" s="33"/>
    </row>
    <row r="58" spans="2:43" ht="22.9" customHeight="1">
      <c r="B58" s="122" t="s">
        <v>140</v>
      </c>
      <c r="C58" s="122"/>
      <c r="D58" s="122"/>
      <c r="E58" s="122"/>
      <c r="F58" s="122"/>
      <c r="G58" s="122"/>
      <c r="H58" s="122"/>
      <c r="I58" s="122"/>
      <c r="AQ58" s="33"/>
    </row>
    <row r="59" ht="15">
      <c r="AQ59" s="33"/>
    </row>
    <row r="60" ht="15">
      <c r="AQ60" s="33"/>
    </row>
    <row r="61" ht="15">
      <c r="AQ61" s="33"/>
    </row>
    <row r="62" ht="15">
      <c r="AQ62" s="33"/>
    </row>
    <row r="63" ht="15">
      <c r="AQ63" s="33"/>
    </row>
    <row r="64" ht="15">
      <c r="AQ64" s="33"/>
    </row>
    <row r="65" ht="15">
      <c r="AQ65" s="33"/>
    </row>
    <row r="66" ht="15">
      <c r="AQ66" s="33"/>
    </row>
    <row r="67" ht="15">
      <c r="AQ67" s="33"/>
    </row>
    <row r="68" ht="15">
      <c r="AQ68" s="33"/>
    </row>
    <row r="69" ht="15">
      <c r="AQ69" s="33"/>
    </row>
    <row r="70" ht="15">
      <c r="AQ70" s="33"/>
    </row>
    <row r="71" ht="15">
      <c r="AQ71" s="33"/>
    </row>
    <row r="72" ht="15">
      <c r="AQ72" s="33"/>
    </row>
    <row r="73" ht="15">
      <c r="AQ73" s="33"/>
    </row>
    <row r="74" ht="15">
      <c r="AQ74" s="33"/>
    </row>
    <row r="75" ht="15">
      <c r="AQ75" s="33"/>
    </row>
    <row r="76" ht="15">
      <c r="AQ76" s="33"/>
    </row>
    <row r="77" ht="15">
      <c r="AQ77" s="33"/>
    </row>
    <row r="78" ht="15">
      <c r="AQ78" s="33"/>
    </row>
    <row r="79" ht="15">
      <c r="AQ79" s="33"/>
    </row>
    <row r="80" ht="15">
      <c r="AQ80" s="33"/>
    </row>
    <row r="81" ht="15">
      <c r="AQ81" s="33"/>
    </row>
    <row r="82" ht="15">
      <c r="AQ82" s="33"/>
    </row>
    <row r="83" ht="15">
      <c r="AQ83" s="33"/>
    </row>
    <row r="84" ht="15">
      <c r="AQ84" s="33"/>
    </row>
    <row r="85" ht="15">
      <c r="AQ85" s="33"/>
    </row>
    <row r="86" ht="15">
      <c r="AQ86" s="33"/>
    </row>
    <row r="87" ht="15">
      <c r="AQ87" s="33"/>
    </row>
    <row r="88" ht="15">
      <c r="AQ88" s="33"/>
    </row>
    <row r="89" ht="15">
      <c r="AQ89" s="33"/>
    </row>
    <row r="90" ht="15">
      <c r="AQ90" s="33"/>
    </row>
    <row r="91" ht="15">
      <c r="AQ91" s="33"/>
    </row>
    <row r="92" ht="15">
      <c r="AQ92" s="33"/>
    </row>
    <row r="93" ht="15">
      <c r="AQ93" s="33"/>
    </row>
    <row r="94" ht="15">
      <c r="AQ94" s="33"/>
    </row>
    <row r="95" ht="15">
      <c r="AQ95" s="33"/>
    </row>
    <row r="96" ht="15">
      <c r="AQ96" s="33"/>
    </row>
    <row r="97" ht="15">
      <c r="AQ97" s="33"/>
    </row>
    <row r="98" ht="15">
      <c r="AQ98" s="33"/>
    </row>
    <row r="99" ht="15">
      <c r="AQ99" s="33"/>
    </row>
    <row r="100" ht="15">
      <c r="AQ100" s="33"/>
    </row>
    <row r="101" ht="15">
      <c r="AQ101" s="33"/>
    </row>
    <row r="102" ht="15">
      <c r="AQ102" s="33"/>
    </row>
    <row r="103" ht="15">
      <c r="AQ103" s="33"/>
    </row>
    <row r="104" ht="15">
      <c r="AQ104" s="33"/>
    </row>
    <row r="105" ht="15">
      <c r="AQ105" s="33"/>
    </row>
    <row r="106" ht="15">
      <c r="AQ106" s="33"/>
    </row>
    <row r="107" ht="15">
      <c r="AQ107" s="33"/>
    </row>
    <row r="108" ht="15">
      <c r="AQ108" s="33"/>
    </row>
    <row r="109" ht="15">
      <c r="AQ109" s="33"/>
    </row>
    <row r="110" ht="15">
      <c r="AQ110" s="33"/>
    </row>
    <row r="111" ht="15">
      <c r="AQ111" s="33"/>
    </row>
    <row r="112" ht="15">
      <c r="AQ112" s="33"/>
    </row>
    <row r="113" ht="15">
      <c r="AQ113" s="33"/>
    </row>
    <row r="114" ht="15">
      <c r="AQ114" s="33"/>
    </row>
    <row r="115" ht="15">
      <c r="AQ115" s="33"/>
    </row>
    <row r="116" ht="15">
      <c r="AQ116" s="33"/>
    </row>
    <row r="117" ht="15">
      <c r="AQ117" s="33"/>
    </row>
    <row r="118" ht="15">
      <c r="AQ118" s="33"/>
    </row>
    <row r="119" ht="15">
      <c r="AQ119" s="33"/>
    </row>
    <row r="120" ht="15">
      <c r="AQ120" s="33"/>
    </row>
    <row r="121" ht="15">
      <c r="AQ121" s="33"/>
    </row>
    <row r="122" ht="15">
      <c r="AQ122" s="33"/>
    </row>
    <row r="123" ht="15">
      <c r="AQ123" s="33"/>
    </row>
    <row r="124" ht="15">
      <c r="AQ124" s="33"/>
    </row>
    <row r="125" ht="15">
      <c r="AQ125" s="33"/>
    </row>
    <row r="126" ht="15">
      <c r="AQ126" s="33"/>
    </row>
    <row r="127" ht="15">
      <c r="AQ127" s="33"/>
    </row>
    <row r="128" ht="15">
      <c r="AQ128" s="33"/>
    </row>
    <row r="129" ht="15">
      <c r="AQ129" s="33"/>
    </row>
    <row r="130" ht="15">
      <c r="AQ130" s="33"/>
    </row>
    <row r="131" ht="15">
      <c r="AQ131" s="33"/>
    </row>
    <row r="132" ht="15">
      <c r="AQ132" s="33"/>
    </row>
    <row r="133" ht="15">
      <c r="AQ133" s="33"/>
    </row>
    <row r="134" ht="15">
      <c r="AQ134" s="33"/>
    </row>
    <row r="135" ht="15">
      <c r="AQ135" s="33"/>
    </row>
    <row r="136" ht="15">
      <c r="AQ136" s="33"/>
    </row>
    <row r="137" ht="15">
      <c r="AQ137" s="33"/>
    </row>
    <row r="138" ht="15">
      <c r="AQ138" s="33"/>
    </row>
    <row r="139" ht="15">
      <c r="AQ139" s="33"/>
    </row>
    <row r="140" ht="15">
      <c r="AQ140" s="33"/>
    </row>
  </sheetData>
  <sheetProtection password="F79C" sheet="1" objects="1" scenarios="1" selectLockedCells="1"/>
  <mergeCells count="26">
    <mergeCell ref="I20:I28"/>
    <mergeCell ref="H20:H28"/>
    <mergeCell ref="G20:G28"/>
    <mergeCell ref="I6:I19"/>
    <mergeCell ref="H6:H19"/>
    <mergeCell ref="G6:G19"/>
    <mergeCell ref="I35:I40"/>
    <mergeCell ref="H35:H40"/>
    <mergeCell ref="G35:G40"/>
    <mergeCell ref="I29:I34"/>
    <mergeCell ref="H29:H34"/>
    <mergeCell ref="G29:G34"/>
    <mergeCell ref="I41:I45"/>
    <mergeCell ref="H41:H45"/>
    <mergeCell ref="B57:C57"/>
    <mergeCell ref="B58:I58"/>
    <mergeCell ref="I46:I47"/>
    <mergeCell ref="H46:H47"/>
    <mergeCell ref="G46:G47"/>
    <mergeCell ref="G41:G45"/>
    <mergeCell ref="B48:I48"/>
    <mergeCell ref="J48:M48"/>
    <mergeCell ref="J50:J53"/>
    <mergeCell ref="K50:K53"/>
    <mergeCell ref="L50:L53"/>
    <mergeCell ref="B51:H55"/>
  </mergeCells>
  <conditionalFormatting sqref="K54">
    <cfRule type="cellIs" priority="11" dxfId="1" operator="equal">
      <formula>"NEVYHOVUJE"</formula>
    </cfRule>
    <cfRule type="cellIs" priority="12" dxfId="8" operator="equal">
      <formula>"OK"</formula>
    </cfRule>
  </conditionalFormatting>
  <conditionalFormatting sqref="K6">
    <cfRule type="cellIs" priority="9" dxfId="1" operator="equal">
      <formula>"NEVYHOVUJE"</formula>
    </cfRule>
    <cfRule type="cellIs" priority="10" dxfId="0" operator="equal">
      <formula>"OK"</formula>
    </cfRule>
  </conditionalFormatting>
  <conditionalFormatting sqref="K7 K10 K13 K16 K19 K22 K25 K28 K31 K34 K37 K40 K43 K46">
    <cfRule type="cellIs" priority="7" dxfId="1" operator="equal">
      <formula>"NEVYHOVUJE"</formula>
    </cfRule>
    <cfRule type="cellIs" priority="8" dxfId="0" operator="equal">
      <formula>"OK"</formula>
    </cfRule>
  </conditionalFormatting>
  <conditionalFormatting sqref="K8 K11 K14 K17 K20 K23 K26 K29 K32 K35 K38 K41 K44 K47">
    <cfRule type="cellIs" priority="5" dxfId="1" operator="equal">
      <formula>"NEVYHOVUJE"</formula>
    </cfRule>
    <cfRule type="cellIs" priority="6" dxfId="0" operator="equal">
      <formula>"OK"</formula>
    </cfRule>
  </conditionalFormatting>
  <conditionalFormatting sqref="K9 K12 K15 K18 K21 K24 K27 K30 K33 K36 K39 K42 K45">
    <cfRule type="cellIs" priority="3" dxfId="1" operator="equal">
      <formula>"NEVYHOVUJE"</formula>
    </cfRule>
    <cfRule type="cellIs" priority="4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AWv8gdCwk4W3WJbULAllJskpPuc=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k9CUGMpcACEfVk+Eo4FUru1kTzEwdUDLkin29sF0qqZ3B8wrkLsRg+eRFQtJGuXePFme9kRu
    I/4cmN3pdIP7gfOqk9oXgXED8EnUqZBxFY9i1ltmD4atNq4fcnw20XThRvRHXtcm1i7lvfrc
    Y+I+x87WK8WArz/ALzYnSnp82TH2PPvJtPa62S0GvT41OARzO4/8fOlIkZBonzMVGdYHIGnE
    dRHXJGf59Y7EZW9Df6hzYJdfKtVI7O6gMtCvDxH2CNhUVWi2XoFyd695f+Wm11L1kG/3a/Bh
    cnm2z7AZGgZGXEpG8RI69zHCghKl7FwNn45dzI6/ZxUczhjWp55ccA==
  </SignatureValue>
  <KeyInfo>
    <KeyValue>
      <RSAKeyValue>
        <Modulus>
            orijiezbeDglGMtXkJ00YcFqYft0mDFxnLbaz6S8Rni7BjF1LSr2apVkMRxuDfjVbwuVvioM
            ar3zvEOR2IOoW9gQQdmVAeI3MMquoEfmlBXSzUfyuvtQhq9voLN31Rc7nRvZTpfh1d3Qj0OY
            Kx26wZUgVHvNSF09P6SKod/9iHe9W9P1lU3Ds7JnmodVYMaiQDhl3ZLa3WjlHe3EzfmBbUWy
            FxCCInaN7cNJmkN5Z14hQNaiavd/xeQDMSUjEknlVuskMYx/bYCyXH+TUyhDs5LhcN/25iMf
            KLySqrkhd1Fnny3JM+hu+7Hw2SkZCVsaBMB/XMzmRtI4ZbHAaz4IkQ==
          </Modulus>
        <Exponent>AQAB</Exponent>
      </RSAKeyValue>
    </KeyValue>
    <X509Data>
      <X509Certificate>
          MIIGjjCCBXagAwIBAgIDGoQ4MA0GCSqGSIb3DQEBCwUAMF8xCzAJBgNVBAYTAkNaMSwwKgYD
          VQQKDCPEjGVza8OhIHBvxaF0YSwgcy5wLiBbScSMIDQ3MTE0OTgzXTEiMCAGA1UEAxMZUG9z
          dFNpZ251bSBRdWFsaWZpZWQgQ0EgMjAeFw0xNTAxMDcwNzAwMjNaFw0xNjAxMjcwNzAwMjNa
          MHExCzAJBgNVBAYTAkNaMS4wLAYDVQQKDCVURUNIRFJBVyBPRkZJQ0Ugcy5yLm8uIFtJxIwg
          MjcxNjA1NTZdMQowCAYDVQQLEwE2MRQwEgYDVQQDDAtQZXRyIMWgcm91YjEQMA4GA1UEBRMH
          UDI5ODY4MTCCASIwDQYJKoZIhvcNAQEBBQADggEPADCCAQoCggEBAKK4o4ns23g4JRjLV5Cd
          NGHBamH7dJgxcZy22s+kvEZ4uwYxdS0q9mqVZDEcbg341W8Llb4qDGq987xDkdiDqFvYEEHZ
          lQHiNzDKrqBH5pQV0s1H8rr7UIavb6Czd9UXO50b2U6X4dXd0I9DmCsdusGVIFR7zUhdPT+k
          iqHf/Yh3vVvT9ZVNw7OyZ5qHVWDGokA4Zd2S2t1o5R3txM35gW1FshcQgiJ2je3DSZpDeWde
          IUDWomr3f8XkAzElIxJJ5VbrJDGMf22Aslx/k1MoQ7OS4XDf9uYjHyi8kqq5IXdRZ58tyTPo
          bvux8NkpGQlbGgTAf1zM5kbSOGWxwGs+CJECAwEAAaOCAz8wggM7MD4GA1UdEQQ3MDWBDXBz
          cm91YkB0ZGkuY3qgGQYJKwYBBAHcGQIBoAwTCjE3MTQ1Mjk2MzCgCQYDVQQNoAITADCCAQ4G
          A1UdIASCAQUwggEBMIH+BglngQYBBAEHgiwwgfAwgccGCCsGAQUFBwICMIG6GoG3VGVudG8g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Y3ovY3JsL3BzcXVhbGlmaWVkY2EyLmNybDAdBgNVHQ4EFgQUBkzX7elmsTSr7igYLuzhBJmO
          zDQwDQYJKoZIhvcNAQELBQADggEBAGMHWSz7n7TuWr9fr8+EoEtvM01AQqkJc+XpE3Iq+SoJ
          /kmLYkvYd3erdwpGjEsMOpjKEtn0sMAafxGOOpDz4MgKqTQb/25jgAPtCFM4+mcpNqgREs8m
          O5NL888D4Dc018MPwQAKop/jDA1+kI2Ctbtd0uj0r3JUd2ol7zVB6xMn8re9x5/oov/+NpWS
          WTwo0pFuyUU32DyAxPe8sCE4mse3nUw8czguUZ2AEGxyIGKjoV+d4Q6rulT15Wjck0IrVVgP
          NLMFIYDFFt9Az3GBb3+GHuMuYJG9oibbBAYQkk9+rkTjNSOrs5FpFj3J5uIjGRFMm+BXAo8r
          pSKRUKwDfKY=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OmT0XQUdTi5HCcWXBQkk88Tf9Tg=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5gdj3VEZkJifl7SzKFgB0K6y8lI=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sharedStrings.xml?ContentType=application/vnd.openxmlformats-officedocument.spreadsheetml.sharedStrings+xml">
        <DigestMethod Algorithm="http://www.w3.org/2000/09/xmldsig#sha1"/>
        <DigestValue>dYCBgeoSJszFJwmyGxsr1uH0K5I=</DigestValue>
      </Reference>
      <Reference URI="/xl/styles.xml?ContentType=application/vnd.openxmlformats-officedocument.spreadsheetml.styles+xml">
        <DigestMethod Algorithm="http://www.w3.org/2000/09/xmldsig#sha1"/>
        <DigestValue>EI8Jd8gIRXaIwC+4qbywkgp9iFE=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8JaD/4jwBBK1lCMNmw3HlANWz3s=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pQlGdAHPjc2a+JMz1x7MuSPNe60=</DigestValue>
      </Reference>
    </Manifest>
    <SignatureProperties>
      <SignatureProperty Id="idSignatureTime" Target="#idPackageSignature">
        <mdssi:SignatureTime>
          <mdssi:Format>YYYY-MM-DDThh:mm:ssTZD</mdssi:Format>
          <mdssi:Value>2015-05-14T11:07:17Z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2014-08-22T08:44:13Z</cp:lastPrinted>
  <dcterms:created xsi:type="dcterms:W3CDTF">2014-03-05T12:43:32Z</dcterms:created>
  <dcterms:modified xsi:type="dcterms:W3CDTF">2015-05-14T10:15:14Z</dcterms:modified>
  <cp:category/>
  <cp:version/>
  <cp:contentType/>
  <cp:contentStatus/>
</cp:coreProperties>
</file>