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potřeby'!$B$1:$P$74</definedName>
  </definedNames>
  <calcPr calcId="145621"/>
</workbook>
</file>

<file path=xl/sharedStrings.xml><?xml version="1.0" encoding="utf-8"?>
<sst xmlns="http://schemas.openxmlformats.org/spreadsheetml/2006/main" count="242" uniqueCount="148">
  <si>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</si>
  <si>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</si>
  <si>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</si>
  <si>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</si>
  <si>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</si>
  <si>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</si>
  <si>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</si>
  <si>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</si>
  <si>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</si>
  <si>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</si>
  <si>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</si>
  <si>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</si>
  <si>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</si>
  <si>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</si>
  <si>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</si>
  <si>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</si>
  <si>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</si>
  <si>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Obálka PVC se zipem A5 - čirá</t>
  </si>
  <si>
    <t>ks</t>
  </si>
  <si>
    <t>materiál PVC , s plastovým zipem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</si>
  <si>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</si>
  <si>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</si>
  <si>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A4 - 7,5 cm - modrý</t>
  </si>
  <si>
    <t xml:space="preserve"> vnějšek plast, vnitřek hladký papír.</t>
  </si>
  <si>
    <t>Pořadač pákový A4 - 7,5 cm - zelený</t>
  </si>
  <si>
    <t>Pořadač pákový A4 - 7,5 cm - červený</t>
  </si>
  <si>
    <t>Desky odkládací A4, 3 klopy, prešpán - modrá</t>
  </si>
  <si>
    <t xml:space="preserve"> pro vkládání dokumentů do velikosti A4, prešpán.</t>
  </si>
  <si>
    <t>Euroobal A4 - hladký</t>
  </si>
  <si>
    <t>bal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</si>
  <si>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</si>
  <si>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</si>
  <si>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</si>
  <si>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Samolepící záložky 12 x 45 mm  - 8 x neon</t>
  </si>
  <si>
    <t>popisovatelné proužky, plastové, možnost opakované aplikace, neslepují se a nekroutí, 8 neon.barev x 25ks.</t>
  </si>
  <si>
    <t>Lepicí tyčinka  min. 40g</t>
  </si>
  <si>
    <t>Vhodné na papír, karton, nevysychá, neobsahuje rozpouštědla.</t>
  </si>
  <si>
    <t>Sešívačka velkokapacitní min. 70 listů</t>
  </si>
  <si>
    <t>velkokapacitní sešívačka, sešití min 70 listů, spojovače 24/6, 23/8, 24/8, , 23/13.</t>
  </si>
  <si>
    <t>Spojovače 23/13</t>
  </si>
  <si>
    <t>s vysoce kvalitní pozinkované spojovače, min.1000 ks v balení.</t>
  </si>
  <si>
    <t>Spony aktové 50</t>
  </si>
  <si>
    <t>rozměr 50mm, pozinkované , lesklé, min. 75ks v balení.</t>
  </si>
  <si>
    <t>Klip kovový 25</t>
  </si>
  <si>
    <t xml:space="preserve">kovové, mnohonásobně použitelné, 12 ks v balení. </t>
  </si>
  <si>
    <t xml:space="preserve">Motouz trikolora </t>
  </si>
  <si>
    <t>min 40 g, pro kancelář i domácnost.</t>
  </si>
  <si>
    <t>Univerzitní 22, Plzeň, UU 207</t>
  </si>
  <si>
    <t>PS NVZ Růžičková, tel:37763 1311</t>
  </si>
  <si>
    <t>Archivační krabice na dokumenty A4 
(š 4,5 - 6 cm)</t>
  </si>
  <si>
    <t>kartonová krabice pro dlouhodobé skladování dokumentů  formátu A4, šíře hřbetu 4,5 - 6 cm, možnost uložení ve skupinovém boxu, rozměr cca 330x260x50 mm.</t>
  </si>
  <si>
    <t>Blok lepený barevný - špalík 8-9 x 8-9 cm</t>
  </si>
  <si>
    <t>slepený špalíček barevných papírů.</t>
  </si>
  <si>
    <t>Samolepící záložky 20 x 50 mm - 4 barvy</t>
  </si>
  <si>
    <t>možnost mnohonásobné aplikace, po odlepení nezanechávají žádnou stopu, 4 x 50 listů.</t>
  </si>
  <si>
    <t>Blok A5 horní spirála, čtvereček</t>
  </si>
  <si>
    <t>min.40 listů, horní vinutá spirála, papír bezdřevý, bělený</t>
  </si>
  <si>
    <t xml:space="preserve">Karton kreslící barevný A4 180g - mix 5 barev </t>
  </si>
  <si>
    <t>barevný karton, 50 archů v balení.</t>
  </si>
  <si>
    <t>Obálky C6 114 x 162 mm</t>
  </si>
  <si>
    <t>samolepící, 1 bal/ 50ks</t>
  </si>
  <si>
    <t>Lepicí páska s odvíječem lepenky 19mm</t>
  </si>
  <si>
    <t>čirá páska, šíře 19 mm, návin min 30 m, odvíječ s kovovým nožem.</t>
  </si>
  <si>
    <t>Lepicí tyčinka  min. 20g</t>
  </si>
  <si>
    <t>Vhodné na  papír, karton, nevysychá, neobsahuje rozpouštědla.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</si>
  <si>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</si>
  <si>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</si>
  <si>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</si>
  <si>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Fix, liner 0,4 mm sada 6 ks</t>
  </si>
  <si>
    <t>sada</t>
  </si>
  <si>
    <t xml:space="preserve">jemný inkoustový liner, vhodný pro rýsování, inkoust na vodní bázi, sada 6 barev </t>
  </si>
  <si>
    <t>Zvýrazňovač 1-4 mm - sada 6ks</t>
  </si>
  <si>
    <t>klínový hrot, šíře stopy 1-4 mm, ventilační uzávěr , vhodný i na faxový papír. 6 ks v balení.</t>
  </si>
  <si>
    <t>Připínáčky  pro nástěnky (špulky)</t>
  </si>
  <si>
    <t>připínáčky s barevnou plastovou hlavou "špulka" ,mix barev, min.100ks v balení.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</si>
  <si>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</si>
  <si>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</si>
  <si>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</si>
  <si>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</si>
  <si>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</si>
  <si>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</si>
  <si>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Nůžky celokovové - 20 cm</t>
  </si>
  <si>
    <t>celokovové provedení, čepele spojuje kovový šroub, řezné plochy speciálně upraveny pro snadný a precizní střih.</t>
  </si>
  <si>
    <t>Pravítko 20cm</t>
  </si>
  <si>
    <t xml:space="preserve"> transparentní.</t>
  </si>
  <si>
    <t>Ing. Petr Janeček, 377 63 3317</t>
  </si>
  <si>
    <t>Univerzitní 22, Plzeň, UK 522</t>
  </si>
  <si>
    <t>obálka bublinková</t>
  </si>
  <si>
    <t>Bublinková obálka, 90 g, vnitřní rozměr: 235 × 340 mm, vnější rozměr: 260 × 350 mm</t>
  </si>
  <si>
    <t>KME - pí Nocarová, tel:37763 2301</t>
  </si>
  <si>
    <t>Technická 8,Plzeň</t>
  </si>
  <si>
    <t xml:space="preserve">Pořadač pákový A4 - 5 cm, prešpán - mix 4barev </t>
  </si>
  <si>
    <t>Pořadač pákový A4 - 7,5 cm - modrý - mix 4barev</t>
  </si>
  <si>
    <t>Lepicí páska 50mm x 66m transparentní</t>
  </si>
  <si>
    <t>kvalitní lepicí páska průhledná.</t>
  </si>
  <si>
    <t>PS NVZ Ottová, tel:37763 1332</t>
  </si>
  <si>
    <t>Univerzitní 22,Plzeň</t>
  </si>
  <si>
    <t>Obaly "L" A4 - čirá</t>
  </si>
  <si>
    <t>nezávěsné hladké PVC obaly, vkládání na šířku i na výšku, min. 150 mic, 10 ks v balení.</t>
  </si>
  <si>
    <t>Desky přední pro kroužkovou vazbu - čiré</t>
  </si>
  <si>
    <t>průhledné čiré krycí desky min. 200 mic, přední strana, formát A4, 100ks/bal</t>
  </si>
  <si>
    <t>Desky zadní pro kroužkovou vazbu - červené</t>
  </si>
  <si>
    <t>obálky pro kroužkovou perfovazbu, formát A4, karton 250 g, povrchová úprava imitace kůže , 100 ks v balení.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</si>
  <si>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</si>
  <si>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</si>
  <si>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</si>
  <si>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</si>
  <si>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38mm x 66m transparentní</t>
  </si>
  <si>
    <t xml:space="preserve">Lepící páska do stolních odvíječů - náplň 19mm </t>
  </si>
  <si>
    <t>Transparentní lepicí páska vhodná do stolních odvíječů, šíře19 mm, návin min 30m.</t>
  </si>
  <si>
    <t xml:space="preserve">Samolepicí etikety  210x297 mm </t>
  </si>
  <si>
    <t>1 etiketa / arch, archy formátu A4 , pro tisk v kopírkách, laserových a inkoustových tiskárnách. 100listů/ bal.</t>
  </si>
  <si>
    <t xml:space="preserve">Samolepící etikety laser 105x41 </t>
  </si>
  <si>
    <t>archy formátu A4 , pro tisk v kopírkách, laserových a inkoustových tiskárnách. 100listů/ bal.</t>
  </si>
  <si>
    <t>Samolepící etikety laser 105x42,3</t>
  </si>
  <si>
    <t>Bublinková fólie  šíře 1m-délka 50m</t>
  </si>
  <si>
    <t>Bublinková fólie  šíře 1m-délka 50m nebo 100m</t>
  </si>
  <si>
    <t>Bublinková fólie  šíře 1,5m-délka 50m</t>
  </si>
  <si>
    <t>Bublinková fólie  šíře 1,5m-délka 50m nebo 100m</t>
  </si>
  <si>
    <t>Univerzitní 28, Plzeň</t>
  </si>
  <si>
    <t>FUD - K.Parisis, tel:37763 6801</t>
  </si>
  <si>
    <t>Fixační folie čirá 0,5 m - 2,4 kg</t>
  </si>
  <si>
    <t>min. 23mic, vhodná k balení větších předmětů, balíků a palet.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</si>
  <si>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</si>
  <si>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</si>
  <si>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Lepicí tyčinka min. 40 g</t>
  </si>
  <si>
    <t>Popisovač lihový 1 mm - černý</t>
  </si>
  <si>
    <t>voděodolný, otěruvzdorný inkoust, vláknový hrot, ergonomický úchop, šíře stopy 1 mm, ventilační uzávěry, na fólie, filmy, sklo, plasty.</t>
  </si>
  <si>
    <t>Spisové desky s tkanicemi</t>
  </si>
  <si>
    <t xml:space="preserve">formát A4,  lepenka potažená papírem.  </t>
  </si>
  <si>
    <t>Univerzitní 8, č. dv. 111, Plzeň</t>
  </si>
  <si>
    <t>OLP - I.Zelenková, tel: 37763 1204</t>
  </si>
  <si>
    <t>bílá magnetická tabule</t>
  </si>
  <si>
    <t>bílá magnetická tabule, popisovatelná, závěsná na stěnu, hliníkový rám, rozměry (80-100)x(180-200) cm</t>
  </si>
  <si>
    <t>bílá magnetická tabule, popisovatelná, závěsná na stěnu, hliníkový rám, rozměry (80-100)x(cca 120) cm</t>
  </si>
  <si>
    <t>KME, Technická 8, Plzeň</t>
  </si>
  <si>
    <t>KME - Ing. Vacek, tel:37763 2303, příp. J. Nocarová, -2301</t>
  </si>
  <si>
    <t>samostatná faktura</t>
  </si>
  <si>
    <r>
      <t xml:space="preserve"> vnějšek plast, vnitřek hladký papír.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NE černé</t>
    </r>
    <r>
      <rPr>
        <sz val="10"/>
        <color indexed="8"/>
        <rFont val="Calibri"/>
        <family val="2"/>
      </rPr>
      <t>/</t>
    </r>
  </si>
  <si>
    <r>
      <t>karton z vnější strany potažený prešpánem, z vnitřní strany hladký papír, uzavírací kroužky proti náhodnému otevření, kovová ochranná lišta pro delší životnost, hřbetní kroužek.</t>
    </r>
    <r>
      <rPr>
        <b/>
        <sz val="12"/>
        <color indexed="8"/>
        <rFont val="Calibri"/>
        <family val="2"/>
      </rPr>
      <t>/</t>
    </r>
    <r>
      <rPr>
        <b/>
        <sz val="12"/>
        <color indexed="10"/>
        <rFont val="Calibri"/>
        <family val="2"/>
      </rPr>
      <t>NE černé</t>
    </r>
    <r>
      <rPr>
        <b/>
        <sz val="12"/>
        <color indexed="8"/>
        <rFont val="Calibri"/>
        <family val="2"/>
      </rPr>
      <t>/</t>
    </r>
  </si>
  <si>
    <t xml:space="preserve">Název </t>
  </si>
  <si>
    <t>Měrná jednotka [MJ]</t>
  </si>
  <si>
    <t>Popis</t>
  </si>
  <si>
    <t>Fakturace</t>
  </si>
  <si>
    <t>Požadavek Zadavatele:  Sloupec označený textem:</t>
  </si>
  <si>
    <r>
      <t xml:space="preserve">Uchazeč doplní do jednotlivých prázdných žlutě podbarvených buněk požadované hodnoty </t>
    </r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  <scheme val="minor"/>
      </rPr>
      <t>jednotkové ceny</t>
    </r>
    <r>
      <rPr>
        <sz val="11"/>
        <color indexed="8"/>
        <rFont val="Calibri"/>
        <family val="2"/>
      </rPr>
      <t>]</t>
    </r>
    <r>
      <rPr>
        <sz val="11"/>
        <color theme="1"/>
        <rFont val="Calibri"/>
        <family val="2"/>
        <scheme val="minor"/>
      </rPr>
      <t xml:space="preserve">. (Po vyplnění textu se každá jednotlivá buňka podbarví zelenou barvou). </t>
    </r>
  </si>
  <si>
    <t>Priloha_c._1_Kupni_smlouvy_technicka_specifikace_KP-028-2016</t>
  </si>
  <si>
    <t>Kancelářské potřeby 028 -  2016 (KP - 028 - 2016)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</si>
</sst>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6" fillId="0" borderId="4" xfId="22" applyNumberFormat="1" applyFont="1" applyFill="1" applyBorder="1" applyAlignment="1" applyProtection="1">
      <alignment vertical="center" wrapText="1"/>
      <protection/>
    </xf>
    <xf numFmtId="0" fontId="6" fillId="0" borderId="5" xfId="22" applyNumberFormat="1" applyFont="1" applyFill="1" applyBorder="1" applyAlignment="1" applyProtection="1">
      <alignment vertical="center" wrapText="1"/>
      <protection/>
    </xf>
    <xf numFmtId="0" fontId="6" fillId="0" borderId="3" xfId="22" applyNumberFormat="1" applyFont="1" applyFill="1" applyBorder="1" applyAlignment="1" applyProtection="1">
      <alignment vertical="center" wrapText="1"/>
      <protection/>
    </xf>
    <xf numFmtId="0" fontId="4" fillId="0" borderId="4" xfId="21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2" fontId="0" fillId="0" borderId="20" xfId="0" applyNumberForma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0" fillId="0" borderId="21" xfId="0" applyNumberForma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2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1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6" fillId="0" borderId="7" xfId="20" applyFill="1" applyBorder="1" applyAlignment="1" applyProtection="1">
      <alignment horizontal="center" vertical="top" wrapText="1"/>
      <protection/>
    </xf>
    <xf numFmtId="0" fontId="6" fillId="0" borderId="22" xfId="20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</cellStyles>
  <dxfs count="39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2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84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27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986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748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70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82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82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85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2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98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74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70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2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98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74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70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9366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98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08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84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84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74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1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7499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85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80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2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98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27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74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70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82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08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98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89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08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27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46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65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84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60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79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98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17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36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558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74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93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32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51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70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89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08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84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79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98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17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13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32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51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89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08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27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82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82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85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08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98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89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08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27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46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65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84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60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89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08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98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08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08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98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79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98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08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98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89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08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27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46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65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84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60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89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08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98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08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2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17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3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4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84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22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98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74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70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89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08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27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46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65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03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41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60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368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13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511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89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7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65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98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13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08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86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88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89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0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4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65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28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0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2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4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36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3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5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7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49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1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5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7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589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08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665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034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41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60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79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798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17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36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5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893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12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32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51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989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08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27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46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65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084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60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389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08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03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598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85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84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7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190500</xdr:colOff>
      <xdr:row>83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0</xdr:rowOff>
    </xdr:from>
    <xdr:to>
      <xdr:col>1</xdr:col>
      <xdr:colOff>238125</xdr:colOff>
      <xdr:row>83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75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75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75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75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366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80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7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190500</xdr:colOff>
      <xdr:row>83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190500</xdr:colOff>
      <xdr:row>83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0</xdr:rowOff>
    </xdr:from>
    <xdr:to>
      <xdr:col>1</xdr:col>
      <xdr:colOff>238125</xdr:colOff>
      <xdr:row>83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70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200025</xdr:colOff>
      <xdr:row>75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0519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51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75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8442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413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75</xdr:row>
      <xdr:rowOff>171450</xdr:rowOff>
    </xdr:from>
    <xdr:to>
      <xdr:col>12</xdr:col>
      <xdr:colOff>1104900</xdr:colOff>
      <xdr:row>76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15975" y="39538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74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76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862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76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1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609600</xdr:rowOff>
    </xdr:to>
    <xdr:pic>
      <xdr:nvPicPr>
        <xdr:cNvPr id="44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609600</xdr:rowOff>
    </xdr:to>
    <xdr:pic>
      <xdr:nvPicPr>
        <xdr:cNvPr id="4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5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609600</xdr:rowOff>
    </xdr:to>
    <xdr:pic>
      <xdr:nvPicPr>
        <xdr:cNvPr id="44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609600</xdr:rowOff>
    </xdr:to>
    <xdr:pic>
      <xdr:nvPicPr>
        <xdr:cNvPr id="44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609600</xdr:rowOff>
    </xdr:to>
    <xdr:pic>
      <xdr:nvPicPr>
        <xdr:cNvPr id="45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5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5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5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4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609600</xdr:rowOff>
    </xdr:to>
    <xdr:pic>
      <xdr:nvPicPr>
        <xdr:cNvPr id="4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5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200025</xdr:rowOff>
    </xdr:to>
    <xdr:pic>
      <xdr:nvPicPr>
        <xdr:cNvPr id="4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390525</xdr:rowOff>
    </xdr:to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381000</xdr:rowOff>
    </xdr:to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3598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95250</xdr:colOff>
      <xdr:row>0</xdr:row>
      <xdr:rowOff>180975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257175</xdr:rowOff>
    </xdr:to>
    <xdr:pic>
      <xdr:nvPicPr>
        <xdr:cNvPr id="4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16525" y="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showGridLines="0" tabSelected="1" workbookViewId="0" topLeftCell="A28">
      <selection activeCell="N7" sqref="N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61.00390625" style="2" customWidth="1"/>
    <col min="7" max="7" width="23.574218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6384" width="8.8515625" style="1" customWidth="1"/>
  </cols>
  <sheetData>
    <row r="1" spans="2:16" ht="24.6" customHeight="1">
      <c r="B1" s="98" t="s">
        <v>147</v>
      </c>
      <c r="C1" s="98"/>
      <c r="D1" s="98"/>
      <c r="E1" s="98"/>
      <c r="H1" s="2"/>
      <c r="I1" s="1"/>
      <c r="J1" s="1"/>
      <c r="M1" s="35"/>
      <c r="N1" s="35"/>
      <c r="O1" s="35"/>
      <c r="P1" s="34" t="s">
        <v>146</v>
      </c>
    </row>
    <row r="2" spans="3:18" ht="18.75" customHeight="1">
      <c r="C2" s="32"/>
      <c r="D2" s="8"/>
      <c r="E2" s="11"/>
      <c r="G2" s="1"/>
      <c r="H2" s="33"/>
      <c r="I2" s="1"/>
      <c r="J2" s="1"/>
      <c r="M2" s="105"/>
      <c r="N2" s="105"/>
      <c r="O2" s="105"/>
      <c r="P2" s="105"/>
      <c r="Q2" s="7"/>
      <c r="R2" s="7"/>
    </row>
    <row r="3" spans="2:17" ht="19.95" customHeight="1">
      <c r="B3" s="99" t="s">
        <v>144</v>
      </c>
      <c r="C3" s="100"/>
      <c r="D3" s="101" t="s">
        <v>2</v>
      </c>
      <c r="E3" s="102"/>
      <c r="F3" s="103" t="s">
        <v>145</v>
      </c>
      <c r="G3" s="104"/>
      <c r="H3" s="104"/>
      <c r="I3" s="104"/>
      <c r="J3" s="104"/>
      <c r="K3" s="104"/>
      <c r="L3" s="104"/>
      <c r="M3" s="104"/>
      <c r="N3" s="104"/>
      <c r="O3" s="104"/>
      <c r="P3" s="50"/>
      <c r="Q3" s="50"/>
    </row>
    <row r="4" spans="3:15" ht="19.95" customHeight="1" thickBot="1">
      <c r="C4" s="32"/>
      <c r="D4" s="8"/>
      <c r="E4" s="11"/>
      <c r="F4" s="51"/>
      <c r="G4" s="50"/>
      <c r="H4" s="50"/>
      <c r="I4" s="50"/>
      <c r="M4" s="2"/>
      <c r="N4" s="50"/>
      <c r="O4" s="50"/>
    </row>
    <row r="5" spans="1:14" ht="29.25" customHeight="1" thickBot="1">
      <c r="A5" s="52"/>
      <c r="B5" s="9"/>
      <c r="C5" s="10"/>
      <c r="J5" s="12"/>
      <c r="K5" s="12"/>
      <c r="L5" s="6"/>
      <c r="N5" s="5" t="s">
        <v>2</v>
      </c>
    </row>
    <row r="6" spans="1:16" ht="94.5" customHeight="1" thickBot="1" thickTop="1">
      <c r="A6" s="52"/>
      <c r="B6" s="27" t="s">
        <v>1</v>
      </c>
      <c r="C6" s="28" t="s">
        <v>140</v>
      </c>
      <c r="D6" s="28" t="s">
        <v>0</v>
      </c>
      <c r="E6" s="28" t="s">
        <v>141</v>
      </c>
      <c r="F6" s="29" t="s">
        <v>142</v>
      </c>
      <c r="G6" s="29" t="s">
        <v>143</v>
      </c>
      <c r="H6" s="31" t="s">
        <v>8</v>
      </c>
      <c r="I6" s="29" t="s">
        <v>9</v>
      </c>
      <c r="J6" s="29" t="s">
        <v>16</v>
      </c>
      <c r="K6" s="29" t="s">
        <v>10</v>
      </c>
      <c r="L6" s="29" t="s">
        <v>11</v>
      </c>
      <c r="M6" s="29" t="s">
        <v>12</v>
      </c>
      <c r="N6" s="25" t="s">
        <v>13</v>
      </c>
      <c r="O6" s="31" t="s">
        <v>14</v>
      </c>
      <c r="P6" s="36" t="s">
        <v>15</v>
      </c>
    </row>
    <row r="7" spans="1:16" ht="30.75" customHeight="1" thickTop="1">
      <c r="A7" s="53"/>
      <c r="B7" s="54">
        <v>1</v>
      </c>
      <c r="C7" s="46" t="s">
        <v>17</v>
      </c>
      <c r="D7" s="55">
        <v>3</v>
      </c>
      <c r="E7" s="56" t="s">
        <v>18</v>
      </c>
      <c r="F7" s="46" t="s">
        <v>19</v>
      </c>
      <c r="G7" s="95" t="s">
        <v>137</v>
      </c>
      <c r="H7" s="95" t="s">
        <v>48</v>
      </c>
      <c r="I7" s="95" t="s">
        <v>47</v>
      </c>
      <c r="J7" s="20">
        <f aca="true" t="shared" si="0" ref="J7:J38">D7*L7</f>
        <v>24</v>
      </c>
      <c r="K7" s="20">
        <f aca="true" t="shared" si="1" ref="K7:K38">D7*M7</f>
        <v>26.400000000000002</v>
      </c>
      <c r="L7" s="57">
        <v>8</v>
      </c>
      <c r="M7" s="57">
        <f>L7*1.1</f>
        <v>8.8</v>
      </c>
      <c r="N7" s="37">
        <v>5.7</v>
      </c>
      <c r="O7" s="38">
        <f>D7*N7</f>
        <v>17.1</v>
      </c>
      <c r="P7" s="39" t="str">
        <f aca="true" t="shared" si="2" ref="P7:P14">IF(ISNUMBER(N7),IF(N7&gt;M7,"NEVYHOVUJE","VYHOVUJE")," ")</f>
        <v>VYHOVUJE</v>
      </c>
    </row>
    <row r="8" spans="1:16" ht="72" customHeight="1">
      <c r="A8" s="52"/>
      <c r="B8" s="58">
        <v>2</v>
      </c>
      <c r="C8" s="46" t="s">
        <v>20</v>
      </c>
      <c r="D8" s="55">
        <v>9</v>
      </c>
      <c r="E8" s="56" t="s">
        <v>18</v>
      </c>
      <c r="F8" s="46" t="s">
        <v>21</v>
      </c>
      <c r="G8" s="97"/>
      <c r="H8" s="97"/>
      <c r="I8" s="97"/>
      <c r="J8" s="21">
        <f t="shared" si="0"/>
        <v>315</v>
      </c>
      <c r="K8" s="21">
        <f t="shared" si="1"/>
        <v>346.5</v>
      </c>
      <c r="L8" s="57">
        <v>35</v>
      </c>
      <c r="M8" s="57">
        <f aca="true" t="shared" si="3" ref="M8:M21">L8*1.1</f>
        <v>38.5</v>
      </c>
      <c r="N8" s="40">
        <v>19.85</v>
      </c>
      <c r="O8" s="41">
        <f aca="true" t="shared" si="4" ref="O8:O13">D8*N8</f>
        <v>178.65</v>
      </c>
      <c r="P8" s="42" t="str">
        <f t="shared" si="2"/>
        <v>VYHOVUJE</v>
      </c>
    </row>
    <row r="9" spans="1:16" ht="51.75" customHeight="1">
      <c r="A9" s="52"/>
      <c r="B9" s="58">
        <v>3</v>
      </c>
      <c r="C9" s="46" t="s">
        <v>22</v>
      </c>
      <c r="D9" s="55">
        <v>7</v>
      </c>
      <c r="E9" s="56" t="s">
        <v>18</v>
      </c>
      <c r="F9" s="46" t="s">
        <v>23</v>
      </c>
      <c r="G9" s="97"/>
      <c r="H9" s="97"/>
      <c r="I9" s="97"/>
      <c r="J9" s="21">
        <f t="shared" si="0"/>
        <v>280</v>
      </c>
      <c r="K9" s="21">
        <f t="shared" si="1"/>
        <v>308</v>
      </c>
      <c r="L9" s="57">
        <v>40</v>
      </c>
      <c r="M9" s="57">
        <f t="shared" si="3"/>
        <v>44</v>
      </c>
      <c r="N9" s="40">
        <v>21.1</v>
      </c>
      <c r="O9" s="41">
        <f t="shared" si="4"/>
        <v>147.70000000000002</v>
      </c>
      <c r="P9" s="42" t="str">
        <f t="shared" si="2"/>
        <v>VYHOVUJE</v>
      </c>
    </row>
    <row r="10" spans="1:16" ht="51.75" customHeight="1">
      <c r="A10" s="52"/>
      <c r="B10" s="58">
        <v>4</v>
      </c>
      <c r="C10" s="46" t="s">
        <v>24</v>
      </c>
      <c r="D10" s="55">
        <v>7</v>
      </c>
      <c r="E10" s="56" t="s">
        <v>18</v>
      </c>
      <c r="F10" s="46" t="s">
        <v>23</v>
      </c>
      <c r="G10" s="97"/>
      <c r="H10" s="97"/>
      <c r="I10" s="97"/>
      <c r="J10" s="21">
        <f t="shared" si="0"/>
        <v>280</v>
      </c>
      <c r="K10" s="21">
        <f t="shared" si="1"/>
        <v>308</v>
      </c>
      <c r="L10" s="57">
        <v>40</v>
      </c>
      <c r="M10" s="57">
        <f t="shared" si="3"/>
        <v>44</v>
      </c>
      <c r="N10" s="40">
        <v>21.1</v>
      </c>
      <c r="O10" s="41">
        <f t="shared" si="4"/>
        <v>147.70000000000002</v>
      </c>
      <c r="P10" s="42" t="str">
        <f t="shared" si="2"/>
        <v>VYHOVUJE</v>
      </c>
    </row>
    <row r="11" spans="1:16" ht="51.75" customHeight="1">
      <c r="A11" s="52"/>
      <c r="B11" s="58">
        <v>5</v>
      </c>
      <c r="C11" s="46" t="s">
        <v>25</v>
      </c>
      <c r="D11" s="55">
        <v>18</v>
      </c>
      <c r="E11" s="56" t="s">
        <v>18</v>
      </c>
      <c r="F11" s="46" t="s">
        <v>23</v>
      </c>
      <c r="G11" s="97"/>
      <c r="H11" s="97"/>
      <c r="I11" s="97"/>
      <c r="J11" s="21">
        <f t="shared" si="0"/>
        <v>720</v>
      </c>
      <c r="K11" s="21">
        <f t="shared" si="1"/>
        <v>792</v>
      </c>
      <c r="L11" s="57">
        <v>40</v>
      </c>
      <c r="M11" s="57">
        <f t="shared" si="3"/>
        <v>44</v>
      </c>
      <c r="N11" s="40">
        <v>21.1</v>
      </c>
      <c r="O11" s="41">
        <f t="shared" si="4"/>
        <v>379.8</v>
      </c>
      <c r="P11" s="42" t="str">
        <f t="shared" si="2"/>
        <v>VYHOVUJE</v>
      </c>
    </row>
    <row r="12" spans="1:16" ht="51.75" customHeight="1">
      <c r="A12" s="52"/>
      <c r="B12" s="58">
        <v>6</v>
      </c>
      <c r="C12" s="46" t="s">
        <v>26</v>
      </c>
      <c r="D12" s="55">
        <v>5</v>
      </c>
      <c r="E12" s="56" t="s">
        <v>18</v>
      </c>
      <c r="F12" s="46" t="s">
        <v>27</v>
      </c>
      <c r="G12" s="97"/>
      <c r="H12" s="97"/>
      <c r="I12" s="97"/>
      <c r="J12" s="21">
        <f t="shared" si="0"/>
        <v>60</v>
      </c>
      <c r="K12" s="21">
        <f t="shared" si="1"/>
        <v>66</v>
      </c>
      <c r="L12" s="59">
        <v>12</v>
      </c>
      <c r="M12" s="59">
        <f t="shared" si="3"/>
        <v>13.200000000000001</v>
      </c>
      <c r="N12" s="40">
        <v>7.4</v>
      </c>
      <c r="O12" s="41">
        <f t="shared" si="4"/>
        <v>37</v>
      </c>
      <c r="P12" s="42" t="str">
        <f t="shared" si="2"/>
        <v>VYHOVUJE</v>
      </c>
    </row>
    <row r="13" spans="1:16" ht="51.75" customHeight="1">
      <c r="A13" s="52"/>
      <c r="B13" s="58">
        <v>7</v>
      </c>
      <c r="C13" s="46" t="s">
        <v>28</v>
      </c>
      <c r="D13" s="55">
        <v>5</v>
      </c>
      <c r="E13" s="56" t="s">
        <v>29</v>
      </c>
      <c r="F13" s="46" t="s">
        <v>30</v>
      </c>
      <c r="G13" s="97"/>
      <c r="H13" s="97"/>
      <c r="I13" s="97"/>
      <c r="J13" s="21">
        <f t="shared" si="0"/>
        <v>300</v>
      </c>
      <c r="K13" s="21">
        <f t="shared" si="1"/>
        <v>330</v>
      </c>
      <c r="L13" s="59">
        <v>60</v>
      </c>
      <c r="M13" s="59">
        <f t="shared" si="3"/>
        <v>66</v>
      </c>
      <c r="N13" s="40">
        <v>42.25</v>
      </c>
      <c r="O13" s="41">
        <f t="shared" si="4"/>
        <v>211.25</v>
      </c>
      <c r="P13" s="42" t="str">
        <f t="shared" si="2"/>
        <v>VYHOVUJE</v>
      </c>
    </row>
    <row r="14" spans="1:16" ht="51.75" customHeight="1">
      <c r="A14" s="52"/>
      <c r="B14" s="58">
        <v>8</v>
      </c>
      <c r="C14" s="46" t="s">
        <v>31</v>
      </c>
      <c r="D14" s="55">
        <v>3</v>
      </c>
      <c r="E14" s="56" t="s">
        <v>29</v>
      </c>
      <c r="F14" s="46" t="s">
        <v>32</v>
      </c>
      <c r="G14" s="97"/>
      <c r="H14" s="97"/>
      <c r="I14" s="97"/>
      <c r="J14" s="21">
        <f t="shared" si="0"/>
        <v>84</v>
      </c>
      <c r="K14" s="21">
        <f t="shared" si="1"/>
        <v>92.4</v>
      </c>
      <c r="L14" s="59">
        <v>28</v>
      </c>
      <c r="M14" s="59">
        <f t="shared" si="3"/>
        <v>30.800000000000004</v>
      </c>
      <c r="N14" s="40">
        <v>17.6</v>
      </c>
      <c r="O14" s="41">
        <f aca="true" t="shared" si="5" ref="O14:O71">D14*N14</f>
        <v>52.800000000000004</v>
      </c>
      <c r="P14" s="42" t="str">
        <f t="shared" si="2"/>
        <v>VYHOVUJE</v>
      </c>
    </row>
    <row r="15" spans="1:16" ht="51.75" customHeight="1">
      <c r="A15" s="52"/>
      <c r="B15" s="58">
        <v>9</v>
      </c>
      <c r="C15" s="46" t="s">
        <v>33</v>
      </c>
      <c r="D15" s="55">
        <v>4</v>
      </c>
      <c r="E15" s="56" t="s">
        <v>29</v>
      </c>
      <c r="F15" s="46" t="s">
        <v>34</v>
      </c>
      <c r="G15" s="97"/>
      <c r="H15" s="97"/>
      <c r="I15" s="97"/>
      <c r="J15" s="21">
        <f t="shared" si="0"/>
        <v>96</v>
      </c>
      <c r="K15" s="21">
        <f t="shared" si="1"/>
        <v>105.60000000000001</v>
      </c>
      <c r="L15" s="59">
        <v>24</v>
      </c>
      <c r="M15" s="59">
        <f t="shared" si="3"/>
        <v>26.400000000000002</v>
      </c>
      <c r="N15" s="40">
        <v>26.4</v>
      </c>
      <c r="O15" s="41">
        <f t="shared" si="5"/>
        <v>105.6</v>
      </c>
      <c r="P15" s="42" t="str">
        <f aca="true" t="shared" si="6" ref="P15:P71">IF(ISNUMBER(N15),IF(N15&gt;M15,"NEVYHOVUJE","VYHOVUJE")," ")</f>
        <v>VYHOVUJE</v>
      </c>
    </row>
    <row r="16" spans="1:16" ht="51.75" customHeight="1">
      <c r="A16" s="52"/>
      <c r="B16" s="58">
        <v>10</v>
      </c>
      <c r="C16" s="46" t="s">
        <v>35</v>
      </c>
      <c r="D16" s="55">
        <v>2</v>
      </c>
      <c r="E16" s="56" t="s">
        <v>18</v>
      </c>
      <c r="F16" s="46" t="s">
        <v>36</v>
      </c>
      <c r="G16" s="97"/>
      <c r="H16" s="97"/>
      <c r="I16" s="97"/>
      <c r="J16" s="21">
        <f t="shared" si="0"/>
        <v>80</v>
      </c>
      <c r="K16" s="21">
        <f t="shared" si="1"/>
        <v>88</v>
      </c>
      <c r="L16" s="59">
        <v>40</v>
      </c>
      <c r="M16" s="59">
        <f t="shared" si="3"/>
        <v>44</v>
      </c>
      <c r="N16" s="40">
        <v>35.6</v>
      </c>
      <c r="O16" s="41">
        <f t="shared" si="5"/>
        <v>71.2</v>
      </c>
      <c r="P16" s="42" t="str">
        <f t="shared" si="6"/>
        <v>VYHOVUJE</v>
      </c>
    </row>
    <row r="17" spans="1:16" ht="51.75" customHeight="1">
      <c r="A17" s="52"/>
      <c r="B17" s="58">
        <v>11</v>
      </c>
      <c r="C17" s="46" t="s">
        <v>37</v>
      </c>
      <c r="D17" s="55">
        <v>1</v>
      </c>
      <c r="E17" s="56" t="s">
        <v>18</v>
      </c>
      <c r="F17" s="46" t="s">
        <v>38</v>
      </c>
      <c r="G17" s="97"/>
      <c r="H17" s="97"/>
      <c r="I17" s="97"/>
      <c r="J17" s="21">
        <f t="shared" si="0"/>
        <v>350</v>
      </c>
      <c r="K17" s="21">
        <f t="shared" si="1"/>
        <v>385.00000000000006</v>
      </c>
      <c r="L17" s="59">
        <v>350</v>
      </c>
      <c r="M17" s="59">
        <f t="shared" si="3"/>
        <v>385.00000000000006</v>
      </c>
      <c r="N17" s="40">
        <v>122</v>
      </c>
      <c r="O17" s="41">
        <f t="shared" si="5"/>
        <v>122</v>
      </c>
      <c r="P17" s="42" t="str">
        <f t="shared" si="6"/>
        <v>VYHOVUJE</v>
      </c>
    </row>
    <row r="18" spans="1:16" ht="51.75" customHeight="1">
      <c r="A18" s="52"/>
      <c r="B18" s="58">
        <v>12</v>
      </c>
      <c r="C18" s="46" t="s">
        <v>39</v>
      </c>
      <c r="D18" s="55">
        <v>2</v>
      </c>
      <c r="E18" s="56" t="s">
        <v>29</v>
      </c>
      <c r="F18" s="46" t="s">
        <v>40</v>
      </c>
      <c r="G18" s="97"/>
      <c r="H18" s="97"/>
      <c r="I18" s="97"/>
      <c r="J18" s="21">
        <f t="shared" si="0"/>
        <v>40</v>
      </c>
      <c r="K18" s="21">
        <f t="shared" si="1"/>
        <v>44</v>
      </c>
      <c r="L18" s="59">
        <v>20</v>
      </c>
      <c r="M18" s="59">
        <f t="shared" si="3"/>
        <v>22</v>
      </c>
      <c r="N18" s="40">
        <v>14.6</v>
      </c>
      <c r="O18" s="41">
        <f t="shared" si="5"/>
        <v>29.2</v>
      </c>
      <c r="P18" s="42" t="str">
        <f t="shared" si="6"/>
        <v>VYHOVUJE</v>
      </c>
    </row>
    <row r="19" spans="1:16" ht="51.75" customHeight="1">
      <c r="A19" s="52"/>
      <c r="B19" s="58">
        <v>13</v>
      </c>
      <c r="C19" s="46" t="s">
        <v>41</v>
      </c>
      <c r="D19" s="55">
        <v>5</v>
      </c>
      <c r="E19" s="56" t="s">
        <v>29</v>
      </c>
      <c r="F19" s="46" t="s">
        <v>42</v>
      </c>
      <c r="G19" s="97"/>
      <c r="H19" s="97"/>
      <c r="I19" s="97"/>
      <c r="J19" s="21">
        <f t="shared" si="0"/>
        <v>80</v>
      </c>
      <c r="K19" s="21">
        <f t="shared" si="1"/>
        <v>88</v>
      </c>
      <c r="L19" s="59">
        <v>16</v>
      </c>
      <c r="M19" s="59">
        <f t="shared" si="3"/>
        <v>17.6</v>
      </c>
      <c r="N19" s="40">
        <v>9.4</v>
      </c>
      <c r="O19" s="41">
        <f t="shared" si="5"/>
        <v>47</v>
      </c>
      <c r="P19" s="42" t="str">
        <f t="shared" si="6"/>
        <v>VYHOVUJE</v>
      </c>
    </row>
    <row r="20" spans="1:16" ht="51.75" customHeight="1">
      <c r="A20" s="52"/>
      <c r="B20" s="58">
        <v>14</v>
      </c>
      <c r="C20" s="46" t="s">
        <v>43</v>
      </c>
      <c r="D20" s="55">
        <v>3</v>
      </c>
      <c r="E20" s="56" t="s">
        <v>29</v>
      </c>
      <c r="F20" s="46" t="s">
        <v>44</v>
      </c>
      <c r="G20" s="97"/>
      <c r="H20" s="97"/>
      <c r="I20" s="97"/>
      <c r="J20" s="21">
        <f t="shared" si="0"/>
        <v>36</v>
      </c>
      <c r="K20" s="21">
        <f t="shared" si="1"/>
        <v>39.6</v>
      </c>
      <c r="L20" s="59">
        <v>12</v>
      </c>
      <c r="M20" s="59">
        <f t="shared" si="3"/>
        <v>13.200000000000001</v>
      </c>
      <c r="N20" s="40">
        <v>7.6</v>
      </c>
      <c r="O20" s="41">
        <f t="shared" si="5"/>
        <v>22.799999999999997</v>
      </c>
      <c r="P20" s="42" t="str">
        <f t="shared" si="6"/>
        <v>VYHOVUJE</v>
      </c>
    </row>
    <row r="21" spans="1:16" ht="51.75" customHeight="1" thickBot="1">
      <c r="A21" s="52"/>
      <c r="B21" s="60">
        <v>15</v>
      </c>
      <c r="C21" s="47" t="s">
        <v>45</v>
      </c>
      <c r="D21" s="61">
        <v>1</v>
      </c>
      <c r="E21" s="62" t="s">
        <v>18</v>
      </c>
      <c r="F21" s="47" t="s">
        <v>46</v>
      </c>
      <c r="G21" s="96"/>
      <c r="H21" s="96"/>
      <c r="I21" s="96"/>
      <c r="J21" s="22">
        <f t="shared" si="0"/>
        <v>29</v>
      </c>
      <c r="K21" s="22">
        <f t="shared" si="1"/>
        <v>31.900000000000002</v>
      </c>
      <c r="L21" s="63">
        <v>29</v>
      </c>
      <c r="M21" s="63">
        <f t="shared" si="3"/>
        <v>31.900000000000002</v>
      </c>
      <c r="N21" s="43">
        <v>19.9</v>
      </c>
      <c r="O21" s="44">
        <f t="shared" si="5"/>
        <v>19.9</v>
      </c>
      <c r="P21" s="45" t="str">
        <f t="shared" si="6"/>
        <v>VYHOVUJE</v>
      </c>
    </row>
    <row r="22" spans="1:16" ht="43.8" thickTop="1">
      <c r="A22" s="64"/>
      <c r="B22" s="65">
        <v>16</v>
      </c>
      <c r="C22" s="48" t="s">
        <v>49</v>
      </c>
      <c r="D22" s="66">
        <v>6</v>
      </c>
      <c r="E22" s="67" t="s">
        <v>18</v>
      </c>
      <c r="F22" s="48" t="s">
        <v>50</v>
      </c>
      <c r="G22" s="95" t="s">
        <v>137</v>
      </c>
      <c r="H22" s="95" t="s">
        <v>85</v>
      </c>
      <c r="I22" s="95" t="s">
        <v>86</v>
      </c>
      <c r="J22" s="20">
        <f t="shared" si="0"/>
        <v>96</v>
      </c>
      <c r="K22" s="20">
        <f t="shared" si="1"/>
        <v>120</v>
      </c>
      <c r="L22" s="68">
        <v>16</v>
      </c>
      <c r="M22" s="68">
        <v>20</v>
      </c>
      <c r="N22" s="37">
        <v>10.9</v>
      </c>
      <c r="O22" s="38">
        <f t="shared" si="5"/>
        <v>65.4</v>
      </c>
      <c r="P22" s="39" t="str">
        <f t="shared" si="6"/>
        <v>VYHOVUJE</v>
      </c>
    </row>
    <row r="23" spans="1:16" ht="43.2">
      <c r="A23" s="52"/>
      <c r="B23" s="58">
        <v>17</v>
      </c>
      <c r="C23" s="46" t="s">
        <v>20</v>
      </c>
      <c r="D23" s="55">
        <v>5</v>
      </c>
      <c r="E23" s="56" t="s">
        <v>18</v>
      </c>
      <c r="F23" s="46" t="s">
        <v>21</v>
      </c>
      <c r="G23" s="97"/>
      <c r="H23" s="97"/>
      <c r="I23" s="97"/>
      <c r="J23" s="21">
        <f t="shared" si="0"/>
        <v>175</v>
      </c>
      <c r="K23" s="21">
        <f t="shared" si="1"/>
        <v>200</v>
      </c>
      <c r="L23" s="57">
        <v>35</v>
      </c>
      <c r="M23" s="57">
        <v>40</v>
      </c>
      <c r="N23" s="40">
        <v>19.85</v>
      </c>
      <c r="O23" s="41">
        <f t="shared" si="5"/>
        <v>99.25</v>
      </c>
      <c r="P23" s="42" t="str">
        <f t="shared" si="6"/>
        <v>VYHOVUJE</v>
      </c>
    </row>
    <row r="24" spans="1:16" ht="15.6">
      <c r="A24" s="52"/>
      <c r="B24" s="58">
        <v>18</v>
      </c>
      <c r="C24" s="49" t="s">
        <v>51</v>
      </c>
      <c r="D24" s="55">
        <v>5</v>
      </c>
      <c r="E24" s="56" t="s">
        <v>18</v>
      </c>
      <c r="F24" s="49" t="s">
        <v>52</v>
      </c>
      <c r="G24" s="97"/>
      <c r="H24" s="97"/>
      <c r="I24" s="97"/>
      <c r="J24" s="21">
        <f t="shared" si="0"/>
        <v>90</v>
      </c>
      <c r="K24" s="21">
        <f t="shared" si="1"/>
        <v>125</v>
      </c>
      <c r="L24" s="59">
        <v>18</v>
      </c>
      <c r="M24" s="59">
        <v>25</v>
      </c>
      <c r="N24" s="40">
        <v>15.7</v>
      </c>
      <c r="O24" s="41">
        <f t="shared" si="5"/>
        <v>78.5</v>
      </c>
      <c r="P24" s="42" t="str">
        <f t="shared" si="6"/>
        <v>VYHOVUJE</v>
      </c>
    </row>
    <row r="25" spans="1:16" ht="28.8">
      <c r="A25" s="52"/>
      <c r="B25" s="58">
        <v>19</v>
      </c>
      <c r="C25" s="46" t="s">
        <v>53</v>
      </c>
      <c r="D25" s="55">
        <v>5</v>
      </c>
      <c r="E25" s="56" t="s">
        <v>29</v>
      </c>
      <c r="F25" s="46" t="s">
        <v>54</v>
      </c>
      <c r="G25" s="97"/>
      <c r="H25" s="97"/>
      <c r="I25" s="97"/>
      <c r="J25" s="21">
        <f t="shared" si="0"/>
        <v>145</v>
      </c>
      <c r="K25" s="21">
        <f t="shared" si="1"/>
        <v>175</v>
      </c>
      <c r="L25" s="59">
        <v>29</v>
      </c>
      <c r="M25" s="59">
        <v>35</v>
      </c>
      <c r="N25" s="40">
        <v>18</v>
      </c>
      <c r="O25" s="41">
        <f t="shared" si="5"/>
        <v>90</v>
      </c>
      <c r="P25" s="42" t="str">
        <f t="shared" si="6"/>
        <v>VYHOVUJE</v>
      </c>
    </row>
    <row r="26" spans="1:16" ht="15.6">
      <c r="A26" s="52"/>
      <c r="B26" s="58">
        <v>20</v>
      </c>
      <c r="C26" s="46" t="s">
        <v>55</v>
      </c>
      <c r="D26" s="55">
        <v>10</v>
      </c>
      <c r="E26" s="56" t="s">
        <v>18</v>
      </c>
      <c r="F26" s="46" t="s">
        <v>56</v>
      </c>
      <c r="G26" s="97"/>
      <c r="H26" s="97"/>
      <c r="I26" s="97"/>
      <c r="J26" s="21">
        <f t="shared" si="0"/>
        <v>160</v>
      </c>
      <c r="K26" s="21">
        <f t="shared" si="1"/>
        <v>200</v>
      </c>
      <c r="L26" s="59">
        <v>16</v>
      </c>
      <c r="M26" s="59">
        <v>20</v>
      </c>
      <c r="N26" s="40">
        <v>7.9</v>
      </c>
      <c r="O26" s="41">
        <f t="shared" si="5"/>
        <v>79</v>
      </c>
      <c r="P26" s="42" t="str">
        <f t="shared" si="6"/>
        <v>VYHOVUJE</v>
      </c>
    </row>
    <row r="27" spans="1:16" ht="15.6">
      <c r="A27" s="52"/>
      <c r="B27" s="58">
        <v>21</v>
      </c>
      <c r="C27" s="46" t="s">
        <v>57</v>
      </c>
      <c r="D27" s="55">
        <v>2</v>
      </c>
      <c r="E27" s="56" t="s">
        <v>29</v>
      </c>
      <c r="F27" s="46" t="s">
        <v>58</v>
      </c>
      <c r="G27" s="97"/>
      <c r="H27" s="97"/>
      <c r="I27" s="97"/>
      <c r="J27" s="21">
        <f t="shared" si="0"/>
        <v>120</v>
      </c>
      <c r="K27" s="21">
        <f t="shared" si="1"/>
        <v>140</v>
      </c>
      <c r="L27" s="59">
        <v>60</v>
      </c>
      <c r="M27" s="59">
        <v>70</v>
      </c>
      <c r="N27" s="40">
        <v>50.8</v>
      </c>
      <c r="O27" s="41">
        <f t="shared" si="5"/>
        <v>101.6</v>
      </c>
      <c r="P27" s="42" t="str">
        <f t="shared" si="6"/>
        <v>VYHOVUJE</v>
      </c>
    </row>
    <row r="28" spans="1:16" ht="15.6">
      <c r="A28" s="52"/>
      <c r="B28" s="58">
        <v>22</v>
      </c>
      <c r="C28" s="46" t="s">
        <v>59</v>
      </c>
      <c r="D28" s="55">
        <v>2</v>
      </c>
      <c r="E28" s="56" t="s">
        <v>29</v>
      </c>
      <c r="F28" s="46" t="s">
        <v>60</v>
      </c>
      <c r="G28" s="97"/>
      <c r="H28" s="97"/>
      <c r="I28" s="97"/>
      <c r="J28" s="21">
        <f t="shared" si="0"/>
        <v>36</v>
      </c>
      <c r="K28" s="21">
        <f t="shared" si="1"/>
        <v>50</v>
      </c>
      <c r="L28" s="59">
        <v>18</v>
      </c>
      <c r="M28" s="59">
        <v>25</v>
      </c>
      <c r="N28" s="40">
        <v>10.45</v>
      </c>
      <c r="O28" s="41">
        <f t="shared" si="5"/>
        <v>20.9</v>
      </c>
      <c r="P28" s="42" t="str">
        <f t="shared" si="6"/>
        <v>VYHOVUJE</v>
      </c>
    </row>
    <row r="29" spans="1:16" ht="15.6">
      <c r="A29" s="52"/>
      <c r="B29" s="58">
        <v>23</v>
      </c>
      <c r="C29" s="46" t="s">
        <v>61</v>
      </c>
      <c r="D29" s="55">
        <v>6</v>
      </c>
      <c r="E29" s="56" t="s">
        <v>18</v>
      </c>
      <c r="F29" s="46" t="s">
        <v>62</v>
      </c>
      <c r="G29" s="97"/>
      <c r="H29" s="97"/>
      <c r="I29" s="97"/>
      <c r="J29" s="21">
        <f t="shared" si="0"/>
        <v>108</v>
      </c>
      <c r="K29" s="21">
        <f t="shared" si="1"/>
        <v>120</v>
      </c>
      <c r="L29" s="59">
        <v>18</v>
      </c>
      <c r="M29" s="59">
        <v>20</v>
      </c>
      <c r="N29" s="40">
        <v>9</v>
      </c>
      <c r="O29" s="41">
        <f t="shared" si="5"/>
        <v>54</v>
      </c>
      <c r="P29" s="42" t="str">
        <f t="shared" si="6"/>
        <v>VYHOVUJE</v>
      </c>
    </row>
    <row r="30" spans="1:16" ht="15.6">
      <c r="A30" s="52"/>
      <c r="B30" s="58">
        <v>24</v>
      </c>
      <c r="C30" s="46" t="s">
        <v>63</v>
      </c>
      <c r="D30" s="55">
        <v>10</v>
      </c>
      <c r="E30" s="56" t="s">
        <v>18</v>
      </c>
      <c r="F30" s="46" t="s">
        <v>64</v>
      </c>
      <c r="G30" s="97"/>
      <c r="H30" s="97"/>
      <c r="I30" s="97"/>
      <c r="J30" s="21">
        <f t="shared" si="0"/>
        <v>240</v>
      </c>
      <c r="K30" s="21">
        <f t="shared" si="1"/>
        <v>300</v>
      </c>
      <c r="L30" s="59">
        <v>24</v>
      </c>
      <c r="M30" s="59">
        <v>30</v>
      </c>
      <c r="N30" s="40">
        <v>15.2</v>
      </c>
      <c r="O30" s="41">
        <f t="shared" si="5"/>
        <v>152</v>
      </c>
      <c r="P30" s="42" t="str">
        <f t="shared" si="6"/>
        <v>VYHOVUJE</v>
      </c>
    </row>
    <row r="31" spans="1:16" ht="28.8">
      <c r="A31" s="52"/>
      <c r="B31" s="58">
        <v>25</v>
      </c>
      <c r="C31" s="46" t="s">
        <v>65</v>
      </c>
      <c r="D31" s="55">
        <v>5</v>
      </c>
      <c r="E31" s="56" t="s">
        <v>18</v>
      </c>
      <c r="F31" s="46" t="s">
        <v>66</v>
      </c>
      <c r="G31" s="97"/>
      <c r="H31" s="97"/>
      <c r="I31" s="97"/>
      <c r="J31" s="21">
        <f t="shared" si="0"/>
        <v>45</v>
      </c>
      <c r="K31" s="21">
        <f t="shared" si="1"/>
        <v>75</v>
      </c>
      <c r="L31" s="59">
        <v>9</v>
      </c>
      <c r="M31" s="59">
        <v>15</v>
      </c>
      <c r="N31" s="40">
        <v>6.4</v>
      </c>
      <c r="O31" s="41">
        <f t="shared" si="5"/>
        <v>32</v>
      </c>
      <c r="P31" s="42" t="str">
        <f t="shared" si="6"/>
        <v>VYHOVUJE</v>
      </c>
    </row>
    <row r="32" spans="1:16" ht="28.8">
      <c r="A32" s="52"/>
      <c r="B32" s="58">
        <v>26</v>
      </c>
      <c r="C32" s="46" t="s">
        <v>67</v>
      </c>
      <c r="D32" s="55">
        <v>5</v>
      </c>
      <c r="E32" s="56" t="s">
        <v>18</v>
      </c>
      <c r="F32" s="46" t="s">
        <v>66</v>
      </c>
      <c r="G32" s="97"/>
      <c r="H32" s="97"/>
      <c r="I32" s="97"/>
      <c r="J32" s="21">
        <f t="shared" si="0"/>
        <v>45</v>
      </c>
      <c r="K32" s="21">
        <f t="shared" si="1"/>
        <v>75</v>
      </c>
      <c r="L32" s="59">
        <v>9</v>
      </c>
      <c r="M32" s="59">
        <v>15</v>
      </c>
      <c r="N32" s="40">
        <v>6.4</v>
      </c>
      <c r="O32" s="41">
        <f t="shared" si="5"/>
        <v>32</v>
      </c>
      <c r="P32" s="42" t="str">
        <f t="shared" si="6"/>
        <v>VYHOVUJE</v>
      </c>
    </row>
    <row r="33" spans="1:16" ht="28.8">
      <c r="A33" s="52"/>
      <c r="B33" s="58">
        <v>27</v>
      </c>
      <c r="C33" s="46" t="s">
        <v>68</v>
      </c>
      <c r="D33" s="55">
        <v>2</v>
      </c>
      <c r="E33" s="56" t="s">
        <v>69</v>
      </c>
      <c r="F33" s="46" t="s">
        <v>70</v>
      </c>
      <c r="G33" s="97"/>
      <c r="H33" s="97"/>
      <c r="I33" s="97"/>
      <c r="J33" s="21">
        <f t="shared" si="0"/>
        <v>188</v>
      </c>
      <c r="K33" s="21">
        <f t="shared" si="1"/>
        <v>210</v>
      </c>
      <c r="L33" s="59">
        <v>94</v>
      </c>
      <c r="M33" s="59">
        <v>105</v>
      </c>
      <c r="N33" s="40">
        <v>60.5</v>
      </c>
      <c r="O33" s="41">
        <f t="shared" si="5"/>
        <v>121</v>
      </c>
      <c r="P33" s="42" t="str">
        <f t="shared" si="6"/>
        <v>VYHOVUJE</v>
      </c>
    </row>
    <row r="34" spans="1:16" ht="28.8">
      <c r="A34" s="52"/>
      <c r="B34" s="58">
        <v>28</v>
      </c>
      <c r="C34" s="46" t="s">
        <v>71</v>
      </c>
      <c r="D34" s="55">
        <v>6</v>
      </c>
      <c r="E34" s="56" t="s">
        <v>69</v>
      </c>
      <c r="F34" s="46" t="s">
        <v>72</v>
      </c>
      <c r="G34" s="97"/>
      <c r="H34" s="97"/>
      <c r="I34" s="97"/>
      <c r="J34" s="21">
        <f t="shared" si="0"/>
        <v>276</v>
      </c>
      <c r="K34" s="21">
        <f t="shared" si="1"/>
        <v>360</v>
      </c>
      <c r="L34" s="59">
        <v>46</v>
      </c>
      <c r="M34" s="59">
        <v>60</v>
      </c>
      <c r="N34" s="40">
        <v>34.7</v>
      </c>
      <c r="O34" s="41">
        <f t="shared" si="5"/>
        <v>208.20000000000002</v>
      </c>
      <c r="P34" s="42" t="str">
        <f t="shared" si="6"/>
        <v>VYHOVUJE</v>
      </c>
    </row>
    <row r="35" spans="1:16" ht="28.8">
      <c r="A35" s="52"/>
      <c r="B35" s="58">
        <v>29</v>
      </c>
      <c r="C35" s="46" t="s">
        <v>73</v>
      </c>
      <c r="D35" s="55">
        <v>2</v>
      </c>
      <c r="E35" s="56" t="s">
        <v>29</v>
      </c>
      <c r="F35" s="46" t="s">
        <v>74</v>
      </c>
      <c r="G35" s="97"/>
      <c r="H35" s="97"/>
      <c r="I35" s="97"/>
      <c r="J35" s="21">
        <f t="shared" si="0"/>
        <v>56</v>
      </c>
      <c r="K35" s="21">
        <f t="shared" si="1"/>
        <v>70</v>
      </c>
      <c r="L35" s="59">
        <v>28</v>
      </c>
      <c r="M35" s="59">
        <v>35</v>
      </c>
      <c r="N35" s="40">
        <v>8</v>
      </c>
      <c r="O35" s="41">
        <f t="shared" si="5"/>
        <v>16</v>
      </c>
      <c r="P35" s="42" t="str">
        <f t="shared" si="6"/>
        <v>VYHOVUJE</v>
      </c>
    </row>
    <row r="36" spans="1:16" ht="28.8">
      <c r="A36" s="52"/>
      <c r="B36" s="58">
        <v>30</v>
      </c>
      <c r="C36" s="46" t="s">
        <v>75</v>
      </c>
      <c r="D36" s="55">
        <v>4</v>
      </c>
      <c r="E36" s="56" t="s">
        <v>18</v>
      </c>
      <c r="F36" s="46" t="s">
        <v>76</v>
      </c>
      <c r="G36" s="97"/>
      <c r="H36" s="97"/>
      <c r="I36" s="97"/>
      <c r="J36" s="21">
        <f t="shared" si="0"/>
        <v>240</v>
      </c>
      <c r="K36" s="21">
        <f t="shared" si="1"/>
        <v>280</v>
      </c>
      <c r="L36" s="59">
        <v>60</v>
      </c>
      <c r="M36" s="59">
        <v>70</v>
      </c>
      <c r="N36" s="40">
        <v>56.5</v>
      </c>
      <c r="O36" s="41">
        <f t="shared" si="5"/>
        <v>226</v>
      </c>
      <c r="P36" s="42" t="str">
        <f t="shared" si="6"/>
        <v>VYHOVUJE</v>
      </c>
    </row>
    <row r="37" spans="1:16" ht="28.8">
      <c r="A37" s="52"/>
      <c r="B37" s="58">
        <v>31</v>
      </c>
      <c r="C37" s="46" t="s">
        <v>77</v>
      </c>
      <c r="D37" s="55">
        <v>4</v>
      </c>
      <c r="E37" s="56" t="s">
        <v>18</v>
      </c>
      <c r="F37" s="46" t="s">
        <v>78</v>
      </c>
      <c r="G37" s="97"/>
      <c r="H37" s="97"/>
      <c r="I37" s="97"/>
      <c r="J37" s="21">
        <f t="shared" si="0"/>
        <v>220</v>
      </c>
      <c r="K37" s="21">
        <f t="shared" si="1"/>
        <v>280</v>
      </c>
      <c r="L37" s="59">
        <v>55</v>
      </c>
      <c r="M37" s="59">
        <v>70</v>
      </c>
      <c r="N37" s="40">
        <v>22</v>
      </c>
      <c r="O37" s="41">
        <f t="shared" si="5"/>
        <v>88</v>
      </c>
      <c r="P37" s="42" t="str">
        <f t="shared" si="6"/>
        <v>VYHOVUJE</v>
      </c>
    </row>
    <row r="38" spans="1:16" ht="15.6">
      <c r="A38" s="52"/>
      <c r="B38" s="58">
        <v>32</v>
      </c>
      <c r="C38" s="46" t="s">
        <v>79</v>
      </c>
      <c r="D38" s="55">
        <v>20</v>
      </c>
      <c r="E38" s="56" t="s">
        <v>29</v>
      </c>
      <c r="F38" s="46" t="s">
        <v>80</v>
      </c>
      <c r="G38" s="97"/>
      <c r="H38" s="97"/>
      <c r="I38" s="97"/>
      <c r="J38" s="21">
        <f t="shared" si="0"/>
        <v>120</v>
      </c>
      <c r="K38" s="21">
        <f t="shared" si="1"/>
        <v>200</v>
      </c>
      <c r="L38" s="59">
        <v>6</v>
      </c>
      <c r="M38" s="59">
        <v>10</v>
      </c>
      <c r="N38" s="40">
        <v>4.65</v>
      </c>
      <c r="O38" s="41">
        <f t="shared" si="5"/>
        <v>93</v>
      </c>
      <c r="P38" s="42" t="str">
        <f t="shared" si="6"/>
        <v>VYHOVUJE</v>
      </c>
    </row>
    <row r="39" spans="1:16" ht="28.8">
      <c r="A39" s="52"/>
      <c r="B39" s="58">
        <v>33</v>
      </c>
      <c r="C39" s="46" t="s">
        <v>81</v>
      </c>
      <c r="D39" s="55">
        <v>5</v>
      </c>
      <c r="E39" s="56" t="s">
        <v>18</v>
      </c>
      <c r="F39" s="46" t="s">
        <v>82</v>
      </c>
      <c r="G39" s="97"/>
      <c r="H39" s="97"/>
      <c r="I39" s="97"/>
      <c r="J39" s="21">
        <f aca="true" t="shared" si="7" ref="J39:J71">D39*L39</f>
        <v>410</v>
      </c>
      <c r="K39" s="21">
        <f aca="true" t="shared" si="8" ref="K39:K71">D39*M39</f>
        <v>475</v>
      </c>
      <c r="L39" s="59">
        <v>82</v>
      </c>
      <c r="M39" s="59">
        <v>95</v>
      </c>
      <c r="N39" s="40">
        <v>49.85</v>
      </c>
      <c r="O39" s="41">
        <f t="shared" si="5"/>
        <v>249.25</v>
      </c>
      <c r="P39" s="42" t="str">
        <f t="shared" si="6"/>
        <v>VYHOVUJE</v>
      </c>
    </row>
    <row r="40" spans="1:16" ht="16.2" thickBot="1">
      <c r="A40" s="52"/>
      <c r="B40" s="60">
        <v>34</v>
      </c>
      <c r="C40" s="47" t="s">
        <v>83</v>
      </c>
      <c r="D40" s="61">
        <v>5</v>
      </c>
      <c r="E40" s="62" t="s">
        <v>18</v>
      </c>
      <c r="F40" s="47" t="s">
        <v>84</v>
      </c>
      <c r="G40" s="96"/>
      <c r="H40" s="96"/>
      <c r="I40" s="96"/>
      <c r="J40" s="22">
        <f t="shared" si="7"/>
        <v>35</v>
      </c>
      <c r="K40" s="22">
        <f t="shared" si="8"/>
        <v>60</v>
      </c>
      <c r="L40" s="63">
        <v>7</v>
      </c>
      <c r="M40" s="63">
        <v>12</v>
      </c>
      <c r="N40" s="43">
        <v>2</v>
      </c>
      <c r="O40" s="44">
        <f t="shared" si="5"/>
        <v>10</v>
      </c>
      <c r="P40" s="45" t="str">
        <f t="shared" si="6"/>
        <v>VYHOVUJE</v>
      </c>
    </row>
    <row r="41" spans="1:16" ht="30" thickBot="1" thickTop="1">
      <c r="A41" s="64"/>
      <c r="B41" s="69">
        <v>35</v>
      </c>
      <c r="C41" s="70" t="s">
        <v>87</v>
      </c>
      <c r="D41" s="71">
        <v>100</v>
      </c>
      <c r="E41" s="72" t="s">
        <v>18</v>
      </c>
      <c r="F41" s="70" t="s">
        <v>88</v>
      </c>
      <c r="G41" s="73" t="s">
        <v>137</v>
      </c>
      <c r="H41" s="74" t="s">
        <v>89</v>
      </c>
      <c r="I41" s="75" t="s">
        <v>90</v>
      </c>
      <c r="J41" s="24">
        <f t="shared" si="7"/>
        <v>600</v>
      </c>
      <c r="K41" s="24">
        <f t="shared" si="8"/>
        <v>660</v>
      </c>
      <c r="L41" s="24">
        <v>6</v>
      </c>
      <c r="M41" s="24">
        <f>L41*1.1</f>
        <v>6.6000000000000005</v>
      </c>
      <c r="N41" s="43">
        <v>2.65</v>
      </c>
      <c r="O41" s="44">
        <f t="shared" si="5"/>
        <v>265</v>
      </c>
      <c r="P41" s="45" t="str">
        <f t="shared" si="6"/>
        <v>VYHOVUJE</v>
      </c>
    </row>
    <row r="42" spans="1:16" ht="45.75" customHeight="1" thickTop="1">
      <c r="A42" s="64"/>
      <c r="B42" s="65">
        <v>36</v>
      </c>
      <c r="C42" s="46" t="s">
        <v>91</v>
      </c>
      <c r="D42" s="55">
        <v>20</v>
      </c>
      <c r="E42" s="56" t="s">
        <v>18</v>
      </c>
      <c r="F42" s="46" t="s">
        <v>139</v>
      </c>
      <c r="G42" s="95" t="s">
        <v>137</v>
      </c>
      <c r="H42" s="95" t="s">
        <v>95</v>
      </c>
      <c r="I42" s="95" t="s">
        <v>96</v>
      </c>
      <c r="J42" s="23">
        <f t="shared" si="7"/>
        <v>700</v>
      </c>
      <c r="K42" s="23">
        <f t="shared" si="8"/>
        <v>770</v>
      </c>
      <c r="L42" s="23">
        <v>35</v>
      </c>
      <c r="M42" s="23">
        <f aca="true" t="shared" si="9" ref="M42:M61">L42*1.1</f>
        <v>38.5</v>
      </c>
      <c r="N42" s="37">
        <v>19.85</v>
      </c>
      <c r="O42" s="38">
        <f t="shared" si="5"/>
        <v>397</v>
      </c>
      <c r="P42" s="39" t="str">
        <f t="shared" si="6"/>
        <v>VYHOVUJE</v>
      </c>
    </row>
    <row r="43" spans="1:16" ht="45.75" customHeight="1">
      <c r="A43" s="52"/>
      <c r="B43" s="58">
        <v>37</v>
      </c>
      <c r="C43" s="46" t="s">
        <v>92</v>
      </c>
      <c r="D43" s="55">
        <v>20</v>
      </c>
      <c r="E43" s="56" t="s">
        <v>18</v>
      </c>
      <c r="F43" s="46" t="s">
        <v>138</v>
      </c>
      <c r="G43" s="97"/>
      <c r="H43" s="97"/>
      <c r="I43" s="97"/>
      <c r="J43" s="21">
        <f t="shared" si="7"/>
        <v>800</v>
      </c>
      <c r="K43" s="21">
        <f t="shared" si="8"/>
        <v>880</v>
      </c>
      <c r="L43" s="21">
        <v>40</v>
      </c>
      <c r="M43" s="21">
        <f t="shared" si="9"/>
        <v>44</v>
      </c>
      <c r="N43" s="40">
        <v>21.1</v>
      </c>
      <c r="O43" s="41">
        <f t="shared" si="5"/>
        <v>422</v>
      </c>
      <c r="P43" s="42" t="str">
        <f t="shared" si="6"/>
        <v>VYHOVUJE</v>
      </c>
    </row>
    <row r="44" spans="1:16" ht="45.75" customHeight="1">
      <c r="A44" s="52"/>
      <c r="B44" s="58">
        <v>38</v>
      </c>
      <c r="C44" s="46" t="s">
        <v>93</v>
      </c>
      <c r="D44" s="55">
        <v>10</v>
      </c>
      <c r="E44" s="56" t="s">
        <v>18</v>
      </c>
      <c r="F44" s="46" t="s">
        <v>94</v>
      </c>
      <c r="G44" s="97"/>
      <c r="H44" s="97"/>
      <c r="I44" s="97"/>
      <c r="J44" s="21">
        <f t="shared" si="7"/>
        <v>180</v>
      </c>
      <c r="K44" s="21">
        <f t="shared" si="8"/>
        <v>198</v>
      </c>
      <c r="L44" s="21">
        <v>18</v>
      </c>
      <c r="M44" s="21">
        <f t="shared" si="9"/>
        <v>19.8</v>
      </c>
      <c r="N44" s="40">
        <v>10.45</v>
      </c>
      <c r="O44" s="41">
        <f t="shared" si="5"/>
        <v>104.5</v>
      </c>
      <c r="P44" s="42" t="str">
        <f t="shared" si="6"/>
        <v>VYHOVUJE</v>
      </c>
    </row>
    <row r="45" spans="1:16" ht="45.75" customHeight="1" thickBot="1">
      <c r="A45" s="52"/>
      <c r="B45" s="60">
        <v>39</v>
      </c>
      <c r="C45" s="47" t="s">
        <v>77</v>
      </c>
      <c r="D45" s="61">
        <v>10</v>
      </c>
      <c r="E45" s="62" t="s">
        <v>18</v>
      </c>
      <c r="F45" s="47" t="s">
        <v>78</v>
      </c>
      <c r="G45" s="96"/>
      <c r="H45" s="96"/>
      <c r="I45" s="96"/>
      <c r="J45" s="22">
        <f t="shared" si="7"/>
        <v>550</v>
      </c>
      <c r="K45" s="22">
        <f t="shared" si="8"/>
        <v>605.0000000000001</v>
      </c>
      <c r="L45" s="22">
        <v>55</v>
      </c>
      <c r="M45" s="22">
        <f t="shared" si="9"/>
        <v>60.50000000000001</v>
      </c>
      <c r="N45" s="43">
        <v>22</v>
      </c>
      <c r="O45" s="44">
        <f t="shared" si="5"/>
        <v>220</v>
      </c>
      <c r="P45" s="45" t="str">
        <f t="shared" si="6"/>
        <v>VYHOVUJE</v>
      </c>
    </row>
    <row r="46" spans="1:16" ht="30.75" customHeight="1" thickTop="1">
      <c r="A46" s="64"/>
      <c r="B46" s="65">
        <v>40</v>
      </c>
      <c r="C46" s="46" t="s">
        <v>28</v>
      </c>
      <c r="D46" s="55">
        <v>5</v>
      </c>
      <c r="E46" s="56" t="s">
        <v>29</v>
      </c>
      <c r="F46" s="46" t="s">
        <v>30</v>
      </c>
      <c r="G46" s="95" t="s">
        <v>137</v>
      </c>
      <c r="H46" s="95" t="s">
        <v>120</v>
      </c>
      <c r="I46" s="95" t="s">
        <v>119</v>
      </c>
      <c r="J46" s="23">
        <f t="shared" si="7"/>
        <v>300</v>
      </c>
      <c r="K46" s="23">
        <f t="shared" si="8"/>
        <v>330</v>
      </c>
      <c r="L46" s="59">
        <v>60</v>
      </c>
      <c r="M46" s="59">
        <f t="shared" si="9"/>
        <v>66</v>
      </c>
      <c r="N46" s="37">
        <v>42.3</v>
      </c>
      <c r="O46" s="38">
        <f t="shared" si="5"/>
        <v>211.5</v>
      </c>
      <c r="P46" s="39" t="str">
        <f t="shared" si="6"/>
        <v>VYHOVUJE</v>
      </c>
    </row>
    <row r="47" spans="1:16" ht="28.8">
      <c r="A47" s="52"/>
      <c r="B47" s="58">
        <v>41</v>
      </c>
      <c r="C47" s="46" t="s">
        <v>97</v>
      </c>
      <c r="D47" s="55">
        <v>5</v>
      </c>
      <c r="E47" s="56" t="s">
        <v>29</v>
      </c>
      <c r="F47" s="46" t="s">
        <v>98</v>
      </c>
      <c r="G47" s="97"/>
      <c r="H47" s="97"/>
      <c r="I47" s="97"/>
      <c r="J47" s="21">
        <f t="shared" si="7"/>
        <v>185</v>
      </c>
      <c r="K47" s="21">
        <f t="shared" si="8"/>
        <v>203.5</v>
      </c>
      <c r="L47" s="59">
        <v>37</v>
      </c>
      <c r="M47" s="59">
        <f t="shared" si="9"/>
        <v>40.7</v>
      </c>
      <c r="N47" s="40">
        <v>33.85</v>
      </c>
      <c r="O47" s="41">
        <f t="shared" si="5"/>
        <v>169.25</v>
      </c>
      <c r="P47" s="42" t="str">
        <f t="shared" si="6"/>
        <v>VYHOVUJE</v>
      </c>
    </row>
    <row r="48" spans="1:16" ht="28.8">
      <c r="A48" s="52"/>
      <c r="B48" s="58">
        <v>42</v>
      </c>
      <c r="C48" s="46" t="s">
        <v>99</v>
      </c>
      <c r="D48" s="55">
        <v>1</v>
      </c>
      <c r="E48" s="56" t="s">
        <v>29</v>
      </c>
      <c r="F48" s="46" t="s">
        <v>100</v>
      </c>
      <c r="G48" s="97"/>
      <c r="H48" s="97"/>
      <c r="I48" s="97"/>
      <c r="J48" s="21">
        <f t="shared" si="7"/>
        <v>250</v>
      </c>
      <c r="K48" s="21">
        <f t="shared" si="8"/>
        <v>275</v>
      </c>
      <c r="L48" s="59">
        <v>250</v>
      </c>
      <c r="M48" s="59">
        <f t="shared" si="9"/>
        <v>275</v>
      </c>
      <c r="N48" s="40">
        <v>100</v>
      </c>
      <c r="O48" s="41">
        <f t="shared" si="5"/>
        <v>100</v>
      </c>
      <c r="P48" s="42" t="str">
        <f t="shared" si="6"/>
        <v>VYHOVUJE</v>
      </c>
    </row>
    <row r="49" spans="1:16" ht="28.8">
      <c r="A49" s="52"/>
      <c r="B49" s="58">
        <v>43</v>
      </c>
      <c r="C49" s="46" t="s">
        <v>101</v>
      </c>
      <c r="D49" s="55">
        <v>1</v>
      </c>
      <c r="E49" s="56" t="s">
        <v>29</v>
      </c>
      <c r="F49" s="46" t="s">
        <v>102</v>
      </c>
      <c r="G49" s="97"/>
      <c r="H49" s="97"/>
      <c r="I49" s="97"/>
      <c r="J49" s="21">
        <f t="shared" si="7"/>
        <v>300</v>
      </c>
      <c r="K49" s="21">
        <f t="shared" si="8"/>
        <v>330</v>
      </c>
      <c r="L49" s="59">
        <v>300</v>
      </c>
      <c r="M49" s="59">
        <f t="shared" si="9"/>
        <v>330</v>
      </c>
      <c r="N49" s="40">
        <v>105</v>
      </c>
      <c r="O49" s="41">
        <f t="shared" si="5"/>
        <v>105</v>
      </c>
      <c r="P49" s="42" t="str">
        <f t="shared" si="6"/>
        <v>VYHOVUJE</v>
      </c>
    </row>
    <row r="50" spans="1:16" ht="28.8">
      <c r="A50" s="52"/>
      <c r="B50" s="58">
        <v>44</v>
      </c>
      <c r="C50" s="46" t="s">
        <v>53</v>
      </c>
      <c r="D50" s="55">
        <v>5</v>
      </c>
      <c r="E50" s="56" t="s">
        <v>29</v>
      </c>
      <c r="F50" s="46" t="s">
        <v>54</v>
      </c>
      <c r="G50" s="97"/>
      <c r="H50" s="97"/>
      <c r="I50" s="97"/>
      <c r="J50" s="21">
        <f t="shared" si="7"/>
        <v>145</v>
      </c>
      <c r="K50" s="21">
        <f t="shared" si="8"/>
        <v>159.5</v>
      </c>
      <c r="L50" s="59">
        <v>29</v>
      </c>
      <c r="M50" s="59">
        <f t="shared" si="9"/>
        <v>31.900000000000002</v>
      </c>
      <c r="N50" s="40">
        <v>18.05</v>
      </c>
      <c r="O50" s="41">
        <f t="shared" si="5"/>
        <v>90.25</v>
      </c>
      <c r="P50" s="42" t="str">
        <f t="shared" si="6"/>
        <v>VYHOVUJE</v>
      </c>
    </row>
    <row r="51" spans="1:16" ht="72">
      <c r="A51" s="52"/>
      <c r="B51" s="58">
        <v>45</v>
      </c>
      <c r="C51" s="46" t="s">
        <v>103</v>
      </c>
      <c r="D51" s="55">
        <v>25</v>
      </c>
      <c r="E51" s="56" t="s">
        <v>29</v>
      </c>
      <c r="F51" s="46" t="s">
        <v>104</v>
      </c>
      <c r="G51" s="97"/>
      <c r="H51" s="97"/>
      <c r="I51" s="97"/>
      <c r="J51" s="21">
        <f t="shared" si="7"/>
        <v>2125</v>
      </c>
      <c r="K51" s="21">
        <f t="shared" si="8"/>
        <v>2337.5000000000005</v>
      </c>
      <c r="L51" s="59">
        <v>85</v>
      </c>
      <c r="M51" s="59">
        <f t="shared" si="9"/>
        <v>93.50000000000001</v>
      </c>
      <c r="N51" s="40">
        <v>63.95</v>
      </c>
      <c r="O51" s="41">
        <f t="shared" si="5"/>
        <v>1598.75</v>
      </c>
      <c r="P51" s="42" t="str">
        <f t="shared" si="6"/>
        <v>VYHOVUJE</v>
      </c>
    </row>
    <row r="52" spans="1:16" ht="72">
      <c r="A52" s="52"/>
      <c r="B52" s="58">
        <v>46</v>
      </c>
      <c r="C52" s="46" t="s">
        <v>105</v>
      </c>
      <c r="D52" s="55">
        <v>25</v>
      </c>
      <c r="E52" s="56" t="s">
        <v>29</v>
      </c>
      <c r="F52" s="46" t="s">
        <v>106</v>
      </c>
      <c r="G52" s="97"/>
      <c r="H52" s="97"/>
      <c r="I52" s="97"/>
      <c r="J52" s="21">
        <f t="shared" si="7"/>
        <v>1875</v>
      </c>
      <c r="K52" s="21">
        <f t="shared" si="8"/>
        <v>2062.5</v>
      </c>
      <c r="L52" s="59">
        <v>75</v>
      </c>
      <c r="M52" s="59">
        <f t="shared" si="9"/>
        <v>82.5</v>
      </c>
      <c r="N52" s="40">
        <v>57</v>
      </c>
      <c r="O52" s="41">
        <f t="shared" si="5"/>
        <v>1425</v>
      </c>
      <c r="P52" s="42" t="str">
        <f t="shared" si="6"/>
        <v>VYHOVUJE</v>
      </c>
    </row>
    <row r="53" spans="1:16" ht="57.75" customHeight="1">
      <c r="A53" s="52"/>
      <c r="B53" s="58">
        <v>47</v>
      </c>
      <c r="C53" s="46" t="s">
        <v>57</v>
      </c>
      <c r="D53" s="55">
        <v>1</v>
      </c>
      <c r="E53" s="56" t="s">
        <v>29</v>
      </c>
      <c r="F53" s="46" t="s">
        <v>58</v>
      </c>
      <c r="G53" s="97"/>
      <c r="H53" s="97"/>
      <c r="I53" s="97"/>
      <c r="J53" s="21">
        <f t="shared" si="7"/>
        <v>60</v>
      </c>
      <c r="K53" s="21">
        <f t="shared" si="8"/>
        <v>66</v>
      </c>
      <c r="L53" s="59">
        <v>60</v>
      </c>
      <c r="M53" s="59">
        <f t="shared" si="9"/>
        <v>66</v>
      </c>
      <c r="N53" s="40">
        <v>50.9</v>
      </c>
      <c r="O53" s="41">
        <f t="shared" si="5"/>
        <v>50.9</v>
      </c>
      <c r="P53" s="42" t="str">
        <f t="shared" si="6"/>
        <v>VYHOVUJE</v>
      </c>
    </row>
    <row r="54" spans="1:16" ht="57.75" customHeight="1">
      <c r="A54" s="52"/>
      <c r="B54" s="58">
        <v>48</v>
      </c>
      <c r="C54" s="46" t="s">
        <v>59</v>
      </c>
      <c r="D54" s="55">
        <v>2</v>
      </c>
      <c r="E54" s="56" t="s">
        <v>29</v>
      </c>
      <c r="F54" s="46" t="s">
        <v>60</v>
      </c>
      <c r="G54" s="97"/>
      <c r="H54" s="97"/>
      <c r="I54" s="97"/>
      <c r="J54" s="21">
        <f t="shared" si="7"/>
        <v>36</v>
      </c>
      <c r="K54" s="21">
        <f t="shared" si="8"/>
        <v>39.6</v>
      </c>
      <c r="L54" s="59">
        <v>18</v>
      </c>
      <c r="M54" s="59">
        <f t="shared" si="9"/>
        <v>19.8</v>
      </c>
      <c r="N54" s="40">
        <v>10.45</v>
      </c>
      <c r="O54" s="41">
        <f t="shared" si="5"/>
        <v>20.9</v>
      </c>
      <c r="P54" s="42" t="str">
        <f t="shared" si="6"/>
        <v>VYHOVUJE</v>
      </c>
    </row>
    <row r="55" spans="1:16" ht="57.75" customHeight="1">
      <c r="A55" s="52"/>
      <c r="B55" s="58">
        <v>49</v>
      </c>
      <c r="C55" s="46" t="s">
        <v>107</v>
      </c>
      <c r="D55" s="55">
        <v>5</v>
      </c>
      <c r="E55" s="56" t="s">
        <v>18</v>
      </c>
      <c r="F55" s="46" t="s">
        <v>94</v>
      </c>
      <c r="G55" s="97"/>
      <c r="H55" s="97"/>
      <c r="I55" s="97"/>
      <c r="J55" s="21">
        <f t="shared" si="7"/>
        <v>80</v>
      </c>
      <c r="K55" s="21">
        <f t="shared" si="8"/>
        <v>88</v>
      </c>
      <c r="L55" s="59">
        <v>16</v>
      </c>
      <c r="M55" s="59">
        <f t="shared" si="9"/>
        <v>17.6</v>
      </c>
      <c r="N55" s="40">
        <v>8.7</v>
      </c>
      <c r="O55" s="41">
        <f t="shared" si="5"/>
        <v>43.5</v>
      </c>
      <c r="P55" s="42" t="str">
        <f t="shared" si="6"/>
        <v>VYHOVUJE</v>
      </c>
    </row>
    <row r="56" spans="1:16" ht="57.75" customHeight="1">
      <c r="A56" s="52"/>
      <c r="B56" s="58">
        <v>50</v>
      </c>
      <c r="C56" s="46" t="s">
        <v>93</v>
      </c>
      <c r="D56" s="55">
        <v>5</v>
      </c>
      <c r="E56" s="56" t="s">
        <v>18</v>
      </c>
      <c r="F56" s="46" t="s">
        <v>94</v>
      </c>
      <c r="G56" s="97"/>
      <c r="H56" s="97"/>
      <c r="I56" s="97"/>
      <c r="J56" s="21">
        <f t="shared" si="7"/>
        <v>90</v>
      </c>
      <c r="K56" s="21">
        <f t="shared" si="8"/>
        <v>99</v>
      </c>
      <c r="L56" s="59">
        <v>18</v>
      </c>
      <c r="M56" s="59">
        <f t="shared" si="9"/>
        <v>19.8</v>
      </c>
      <c r="N56" s="40">
        <v>10.45</v>
      </c>
      <c r="O56" s="41">
        <f t="shared" si="5"/>
        <v>52.25</v>
      </c>
      <c r="P56" s="42" t="str">
        <f t="shared" si="6"/>
        <v>VYHOVUJE</v>
      </c>
    </row>
    <row r="57" spans="1:16" ht="57.75" customHeight="1">
      <c r="A57" s="52"/>
      <c r="B57" s="58">
        <v>51</v>
      </c>
      <c r="C57" s="46" t="s">
        <v>108</v>
      </c>
      <c r="D57" s="55">
        <v>5</v>
      </c>
      <c r="E57" s="56" t="s">
        <v>18</v>
      </c>
      <c r="F57" s="46" t="s">
        <v>109</v>
      </c>
      <c r="G57" s="97"/>
      <c r="H57" s="97"/>
      <c r="I57" s="97"/>
      <c r="J57" s="21">
        <f t="shared" si="7"/>
        <v>35</v>
      </c>
      <c r="K57" s="21">
        <f t="shared" si="8"/>
        <v>38.50000000000001</v>
      </c>
      <c r="L57" s="59">
        <v>7</v>
      </c>
      <c r="M57" s="59">
        <f t="shared" si="9"/>
        <v>7.700000000000001</v>
      </c>
      <c r="N57" s="40">
        <v>3</v>
      </c>
      <c r="O57" s="41">
        <f t="shared" si="5"/>
        <v>15</v>
      </c>
      <c r="P57" s="42" t="str">
        <f t="shared" si="6"/>
        <v>VYHOVUJE</v>
      </c>
    </row>
    <row r="58" spans="1:16" ht="57.75" customHeight="1">
      <c r="A58" s="52"/>
      <c r="B58" s="58">
        <v>52</v>
      </c>
      <c r="C58" s="46" t="s">
        <v>35</v>
      </c>
      <c r="D58" s="55">
        <v>3</v>
      </c>
      <c r="E58" s="56" t="s">
        <v>18</v>
      </c>
      <c r="F58" s="46" t="s">
        <v>36</v>
      </c>
      <c r="G58" s="97"/>
      <c r="H58" s="97"/>
      <c r="I58" s="97"/>
      <c r="J58" s="21">
        <f t="shared" si="7"/>
        <v>120</v>
      </c>
      <c r="K58" s="21">
        <f t="shared" si="8"/>
        <v>132</v>
      </c>
      <c r="L58" s="59">
        <v>40</v>
      </c>
      <c r="M58" s="59">
        <f t="shared" si="9"/>
        <v>44</v>
      </c>
      <c r="N58" s="40">
        <v>21.55</v>
      </c>
      <c r="O58" s="41">
        <f t="shared" si="5"/>
        <v>64.65</v>
      </c>
      <c r="P58" s="42" t="str">
        <f t="shared" si="6"/>
        <v>VYHOVUJE</v>
      </c>
    </row>
    <row r="59" spans="1:16" ht="57.75" customHeight="1">
      <c r="A59" s="52"/>
      <c r="B59" s="58">
        <v>53</v>
      </c>
      <c r="C59" s="46" t="s">
        <v>110</v>
      </c>
      <c r="D59" s="55">
        <v>2</v>
      </c>
      <c r="E59" s="56" t="s">
        <v>29</v>
      </c>
      <c r="F59" s="46" t="s">
        <v>111</v>
      </c>
      <c r="G59" s="97"/>
      <c r="H59" s="97"/>
      <c r="I59" s="97"/>
      <c r="J59" s="21">
        <f t="shared" si="7"/>
        <v>440</v>
      </c>
      <c r="K59" s="21">
        <f t="shared" si="8"/>
        <v>484.00000000000006</v>
      </c>
      <c r="L59" s="59">
        <v>220</v>
      </c>
      <c r="M59" s="59">
        <f t="shared" si="9"/>
        <v>242.00000000000003</v>
      </c>
      <c r="N59" s="40">
        <v>95.4</v>
      </c>
      <c r="O59" s="41">
        <f t="shared" si="5"/>
        <v>190.8</v>
      </c>
      <c r="P59" s="42" t="str">
        <f t="shared" si="6"/>
        <v>VYHOVUJE</v>
      </c>
    </row>
    <row r="60" spans="1:16" ht="57.75" customHeight="1">
      <c r="A60" s="52"/>
      <c r="B60" s="58">
        <v>54</v>
      </c>
      <c r="C60" s="46" t="s">
        <v>112</v>
      </c>
      <c r="D60" s="55">
        <v>2</v>
      </c>
      <c r="E60" s="56" t="s">
        <v>29</v>
      </c>
      <c r="F60" s="46" t="s">
        <v>113</v>
      </c>
      <c r="G60" s="97"/>
      <c r="H60" s="97"/>
      <c r="I60" s="97"/>
      <c r="J60" s="21">
        <f t="shared" si="7"/>
        <v>440</v>
      </c>
      <c r="K60" s="21">
        <f t="shared" si="8"/>
        <v>484.00000000000006</v>
      </c>
      <c r="L60" s="59">
        <v>220</v>
      </c>
      <c r="M60" s="59">
        <f t="shared" si="9"/>
        <v>242.00000000000003</v>
      </c>
      <c r="N60" s="40">
        <v>105</v>
      </c>
      <c r="O60" s="41">
        <f t="shared" si="5"/>
        <v>210</v>
      </c>
      <c r="P60" s="42" t="str">
        <f t="shared" si="6"/>
        <v>VYHOVUJE</v>
      </c>
    </row>
    <row r="61" spans="1:16" ht="57.75" customHeight="1">
      <c r="A61" s="52"/>
      <c r="B61" s="58">
        <v>55</v>
      </c>
      <c r="C61" s="46" t="s">
        <v>114</v>
      </c>
      <c r="D61" s="55">
        <v>2</v>
      </c>
      <c r="E61" s="56" t="s">
        <v>29</v>
      </c>
      <c r="F61" s="46" t="s">
        <v>113</v>
      </c>
      <c r="G61" s="97"/>
      <c r="H61" s="97"/>
      <c r="I61" s="97"/>
      <c r="J61" s="21">
        <f t="shared" si="7"/>
        <v>440</v>
      </c>
      <c r="K61" s="21">
        <f t="shared" si="8"/>
        <v>484.00000000000006</v>
      </c>
      <c r="L61" s="59">
        <v>220</v>
      </c>
      <c r="M61" s="59">
        <f t="shared" si="9"/>
        <v>242.00000000000003</v>
      </c>
      <c r="N61" s="40">
        <v>95.4</v>
      </c>
      <c r="O61" s="41">
        <f t="shared" si="5"/>
        <v>190.8</v>
      </c>
      <c r="P61" s="42" t="str">
        <f t="shared" si="6"/>
        <v>VYHOVUJE</v>
      </c>
    </row>
    <row r="62" spans="1:16" ht="57.75" customHeight="1">
      <c r="A62" s="52"/>
      <c r="B62" s="58">
        <v>56</v>
      </c>
      <c r="C62" s="76" t="s">
        <v>115</v>
      </c>
      <c r="D62" s="77">
        <v>2</v>
      </c>
      <c r="E62" s="78" t="s">
        <v>18</v>
      </c>
      <c r="F62" s="76" t="s">
        <v>116</v>
      </c>
      <c r="G62" s="97"/>
      <c r="H62" s="97"/>
      <c r="I62" s="97"/>
      <c r="J62" s="21">
        <f t="shared" si="7"/>
        <v>0</v>
      </c>
      <c r="K62" s="21">
        <f t="shared" si="8"/>
        <v>900</v>
      </c>
      <c r="L62" s="21"/>
      <c r="M62" s="21">
        <v>450</v>
      </c>
      <c r="N62" s="40">
        <v>112</v>
      </c>
      <c r="O62" s="41">
        <f t="shared" si="5"/>
        <v>224</v>
      </c>
      <c r="P62" s="42" t="str">
        <f t="shared" si="6"/>
        <v>VYHOVUJE</v>
      </c>
    </row>
    <row r="63" spans="1:16" ht="57.75" customHeight="1">
      <c r="A63" s="52"/>
      <c r="B63" s="58">
        <v>57</v>
      </c>
      <c r="C63" s="76" t="s">
        <v>117</v>
      </c>
      <c r="D63" s="77">
        <v>2</v>
      </c>
      <c r="E63" s="78" t="s">
        <v>18</v>
      </c>
      <c r="F63" s="76" t="s">
        <v>118</v>
      </c>
      <c r="G63" s="97"/>
      <c r="H63" s="97"/>
      <c r="I63" s="97"/>
      <c r="J63" s="21">
        <f t="shared" si="7"/>
        <v>0</v>
      </c>
      <c r="K63" s="21">
        <f t="shared" si="8"/>
        <v>1700</v>
      </c>
      <c r="L63" s="21"/>
      <c r="M63" s="21">
        <v>850</v>
      </c>
      <c r="N63" s="40">
        <v>165</v>
      </c>
      <c r="O63" s="41">
        <f t="shared" si="5"/>
        <v>330</v>
      </c>
      <c r="P63" s="42" t="str">
        <f t="shared" si="6"/>
        <v>VYHOVUJE</v>
      </c>
    </row>
    <row r="64" spans="1:16" ht="57.75" customHeight="1" thickBot="1">
      <c r="A64" s="52"/>
      <c r="B64" s="60">
        <v>58</v>
      </c>
      <c r="C64" s="47" t="s">
        <v>121</v>
      </c>
      <c r="D64" s="61">
        <v>3</v>
      </c>
      <c r="E64" s="62" t="s">
        <v>18</v>
      </c>
      <c r="F64" s="47" t="s">
        <v>122</v>
      </c>
      <c r="G64" s="96"/>
      <c r="H64" s="96"/>
      <c r="I64" s="96"/>
      <c r="J64" s="22">
        <f t="shared" si="7"/>
        <v>300</v>
      </c>
      <c r="K64" s="22">
        <f t="shared" si="8"/>
        <v>360</v>
      </c>
      <c r="L64" s="63">
        <v>100</v>
      </c>
      <c r="M64" s="63">
        <v>120</v>
      </c>
      <c r="N64" s="43">
        <v>99</v>
      </c>
      <c r="O64" s="44">
        <f t="shared" si="5"/>
        <v>297</v>
      </c>
      <c r="P64" s="45" t="str">
        <f t="shared" si="6"/>
        <v>VYHOVUJE</v>
      </c>
    </row>
    <row r="65" spans="1:16" ht="43.8" thickTop="1">
      <c r="A65" s="64"/>
      <c r="B65" s="65">
        <v>59</v>
      </c>
      <c r="C65" s="76" t="s">
        <v>123</v>
      </c>
      <c r="D65" s="77">
        <v>200</v>
      </c>
      <c r="E65" s="78" t="s">
        <v>18</v>
      </c>
      <c r="F65" s="76" t="s">
        <v>124</v>
      </c>
      <c r="G65" s="95" t="s">
        <v>137</v>
      </c>
      <c r="H65" s="95" t="s">
        <v>131</v>
      </c>
      <c r="I65" s="95" t="s">
        <v>130</v>
      </c>
      <c r="J65" s="23">
        <f t="shared" si="7"/>
        <v>6600</v>
      </c>
      <c r="K65" s="23">
        <f t="shared" si="8"/>
        <v>7260.000000000001</v>
      </c>
      <c r="L65" s="23">
        <v>33</v>
      </c>
      <c r="M65" s="23">
        <f>L65*1.1</f>
        <v>36.300000000000004</v>
      </c>
      <c r="N65" s="37">
        <v>22.5</v>
      </c>
      <c r="O65" s="38">
        <f t="shared" si="5"/>
        <v>4500</v>
      </c>
      <c r="P65" s="39" t="str">
        <f t="shared" si="6"/>
        <v>VYHOVUJE</v>
      </c>
    </row>
    <row r="66" spans="1:16" ht="39" customHeight="1">
      <c r="A66" s="52"/>
      <c r="B66" s="58">
        <v>60</v>
      </c>
      <c r="C66" s="76" t="s">
        <v>65</v>
      </c>
      <c r="D66" s="77">
        <v>24</v>
      </c>
      <c r="E66" s="78" t="s">
        <v>18</v>
      </c>
      <c r="F66" s="76" t="s">
        <v>66</v>
      </c>
      <c r="G66" s="97"/>
      <c r="H66" s="97"/>
      <c r="I66" s="97"/>
      <c r="J66" s="21">
        <f t="shared" si="7"/>
        <v>216</v>
      </c>
      <c r="K66" s="21">
        <f t="shared" si="8"/>
        <v>237.60000000000002</v>
      </c>
      <c r="L66" s="21">
        <v>9</v>
      </c>
      <c r="M66" s="21">
        <f>L66*1.1</f>
        <v>9.9</v>
      </c>
      <c r="N66" s="40">
        <v>6.3</v>
      </c>
      <c r="O66" s="41">
        <f t="shared" si="5"/>
        <v>151.2</v>
      </c>
      <c r="P66" s="42" t="str">
        <f t="shared" si="6"/>
        <v>VYHOVUJE</v>
      </c>
    </row>
    <row r="67" spans="1:16" ht="15">
      <c r="A67" s="52"/>
      <c r="B67" s="58">
        <v>61</v>
      </c>
      <c r="C67" s="76" t="s">
        <v>125</v>
      </c>
      <c r="D67" s="77">
        <v>20</v>
      </c>
      <c r="E67" s="78" t="s">
        <v>18</v>
      </c>
      <c r="F67" s="76" t="s">
        <v>36</v>
      </c>
      <c r="G67" s="97"/>
      <c r="H67" s="97"/>
      <c r="I67" s="97"/>
      <c r="J67" s="21">
        <f t="shared" si="7"/>
        <v>800</v>
      </c>
      <c r="K67" s="21">
        <f t="shared" si="8"/>
        <v>880</v>
      </c>
      <c r="L67" s="21">
        <v>40</v>
      </c>
      <c r="M67" s="21">
        <f>L67*1.1</f>
        <v>44</v>
      </c>
      <c r="N67" s="40">
        <v>21.55</v>
      </c>
      <c r="O67" s="41">
        <f t="shared" si="5"/>
        <v>431</v>
      </c>
      <c r="P67" s="42" t="str">
        <f t="shared" si="6"/>
        <v>VYHOVUJE</v>
      </c>
    </row>
    <row r="68" spans="1:16" ht="54" customHeight="1">
      <c r="A68" s="52"/>
      <c r="B68" s="58">
        <v>62</v>
      </c>
      <c r="C68" s="76" t="s">
        <v>126</v>
      </c>
      <c r="D68" s="77">
        <v>20</v>
      </c>
      <c r="E68" s="78" t="s">
        <v>18</v>
      </c>
      <c r="F68" s="76" t="s">
        <v>127</v>
      </c>
      <c r="G68" s="97"/>
      <c r="H68" s="97"/>
      <c r="I68" s="97"/>
      <c r="J68" s="21">
        <f t="shared" si="7"/>
        <v>180</v>
      </c>
      <c r="K68" s="21">
        <f t="shared" si="8"/>
        <v>198</v>
      </c>
      <c r="L68" s="21">
        <v>9</v>
      </c>
      <c r="M68" s="21">
        <f>L68*1.1</f>
        <v>9.9</v>
      </c>
      <c r="N68" s="40">
        <v>6.05</v>
      </c>
      <c r="O68" s="41">
        <f t="shared" si="5"/>
        <v>121</v>
      </c>
      <c r="P68" s="42" t="str">
        <f t="shared" si="6"/>
        <v>VYHOVUJE</v>
      </c>
    </row>
    <row r="69" spans="1:16" ht="42.75" customHeight="1" thickBot="1">
      <c r="A69" s="52"/>
      <c r="B69" s="60">
        <v>63</v>
      </c>
      <c r="C69" s="79" t="s">
        <v>128</v>
      </c>
      <c r="D69" s="80">
        <v>90</v>
      </c>
      <c r="E69" s="81" t="s">
        <v>18</v>
      </c>
      <c r="F69" s="79" t="s">
        <v>129</v>
      </c>
      <c r="G69" s="96"/>
      <c r="H69" s="96"/>
      <c r="I69" s="96"/>
      <c r="J69" s="22">
        <f t="shared" si="7"/>
        <v>900</v>
      </c>
      <c r="K69" s="22">
        <f t="shared" si="8"/>
        <v>990</v>
      </c>
      <c r="L69" s="22">
        <v>10</v>
      </c>
      <c r="M69" s="22">
        <f>L69*1.1</f>
        <v>11</v>
      </c>
      <c r="N69" s="43">
        <v>5.9</v>
      </c>
      <c r="O69" s="44">
        <f t="shared" si="5"/>
        <v>531</v>
      </c>
      <c r="P69" s="45" t="str">
        <f t="shared" si="6"/>
        <v>VYHOVUJE</v>
      </c>
    </row>
    <row r="70" spans="1:16" ht="60.75" customHeight="1" thickTop="1">
      <c r="A70" s="64"/>
      <c r="B70" s="65">
        <v>64</v>
      </c>
      <c r="C70" s="82" t="s">
        <v>132</v>
      </c>
      <c r="D70" s="83">
        <v>4</v>
      </c>
      <c r="E70" s="84" t="s">
        <v>18</v>
      </c>
      <c r="F70" s="82" t="s">
        <v>133</v>
      </c>
      <c r="G70" s="95" t="s">
        <v>137</v>
      </c>
      <c r="H70" s="95" t="s">
        <v>136</v>
      </c>
      <c r="I70" s="95" t="s">
        <v>135</v>
      </c>
      <c r="J70" s="23">
        <f t="shared" si="7"/>
        <v>8363.636363636362</v>
      </c>
      <c r="K70" s="23">
        <f t="shared" si="8"/>
        <v>9200</v>
      </c>
      <c r="L70" s="23">
        <f>M70/1.1</f>
        <v>2090.9090909090905</v>
      </c>
      <c r="M70" s="23">
        <v>2300</v>
      </c>
      <c r="N70" s="37">
        <v>1165</v>
      </c>
      <c r="O70" s="38">
        <f t="shared" si="5"/>
        <v>4660</v>
      </c>
      <c r="P70" s="39" t="str">
        <f t="shared" si="6"/>
        <v>VYHOVUJE</v>
      </c>
    </row>
    <row r="71" spans="1:16" ht="58.5" customHeight="1" thickBot="1">
      <c r="A71" s="52"/>
      <c r="B71" s="60">
        <v>65</v>
      </c>
      <c r="C71" s="79" t="s">
        <v>132</v>
      </c>
      <c r="D71" s="80">
        <v>6</v>
      </c>
      <c r="E71" s="81" t="s">
        <v>18</v>
      </c>
      <c r="F71" s="79" t="s">
        <v>134</v>
      </c>
      <c r="G71" s="96"/>
      <c r="H71" s="96"/>
      <c r="I71" s="96"/>
      <c r="J71" s="22">
        <f t="shared" si="7"/>
        <v>6545.454545454544</v>
      </c>
      <c r="K71" s="22">
        <f t="shared" si="8"/>
        <v>7200</v>
      </c>
      <c r="L71" s="22">
        <f>M71/1.1</f>
        <v>1090.9090909090908</v>
      </c>
      <c r="M71" s="22">
        <v>1200</v>
      </c>
      <c r="N71" s="43">
        <v>519</v>
      </c>
      <c r="O71" s="44">
        <f t="shared" si="5"/>
        <v>3114</v>
      </c>
      <c r="P71" s="45" t="str">
        <f t="shared" si="6"/>
        <v>VYHOVUJE</v>
      </c>
    </row>
    <row r="72" spans="1:16" ht="13.5" customHeight="1" thickBot="1" thickTop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6" ht="60.75" customHeight="1" thickBot="1" thickTop="1">
      <c r="A73" s="87"/>
      <c r="B73" s="109" t="s">
        <v>3</v>
      </c>
      <c r="C73" s="109"/>
      <c r="D73" s="109"/>
      <c r="E73" s="109"/>
      <c r="F73" s="109"/>
      <c r="G73" s="13"/>
      <c r="H73" s="88"/>
      <c r="I73" s="88"/>
      <c r="J73" s="88"/>
      <c r="K73" s="14"/>
      <c r="L73" s="30" t="s">
        <v>4</v>
      </c>
      <c r="M73" s="29" t="s">
        <v>5</v>
      </c>
      <c r="N73" s="111" t="s">
        <v>6</v>
      </c>
      <c r="O73" s="112"/>
      <c r="P73" s="113"/>
    </row>
    <row r="74" spans="1:16" ht="33" customHeight="1" thickBot="1" thickTop="1">
      <c r="A74" s="89"/>
      <c r="B74" s="110" t="s">
        <v>7</v>
      </c>
      <c r="C74" s="110"/>
      <c r="D74" s="110"/>
      <c r="E74" s="110"/>
      <c r="F74" s="110"/>
      <c r="G74" s="90"/>
      <c r="H74" s="15"/>
      <c r="I74" s="15"/>
      <c r="J74" s="15"/>
      <c r="K74" s="16"/>
      <c r="L74" s="17">
        <f>SUM(J7:J71)</f>
        <v>39235.090909090904</v>
      </c>
      <c r="M74" s="26">
        <f>SUM(K7:K71)</f>
        <v>46218.1</v>
      </c>
      <c r="N74" s="106">
        <f>SUM(O7:O71)</f>
        <v>23712.049999999996</v>
      </c>
      <c r="O74" s="107"/>
      <c r="P74" s="108"/>
    </row>
    <row r="75" spans="1:16" ht="39.75" customHeight="1" thickTop="1">
      <c r="A75" s="89"/>
      <c r="H75" s="18"/>
      <c r="I75" s="18"/>
      <c r="J75" s="18"/>
      <c r="K75" s="91"/>
      <c r="L75" s="91"/>
      <c r="M75" s="91"/>
      <c r="N75" s="87"/>
      <c r="O75" s="87"/>
      <c r="P75" s="87"/>
    </row>
    <row r="76" spans="1:16" ht="19.95" customHeight="1">
      <c r="A76" s="89"/>
      <c r="H76" s="18"/>
      <c r="I76" s="18"/>
      <c r="J76" s="18"/>
      <c r="K76" s="91"/>
      <c r="L76" s="91"/>
      <c r="M76" s="19"/>
      <c r="N76" s="19"/>
      <c r="O76" s="19"/>
      <c r="P76" s="87"/>
    </row>
    <row r="77" spans="1:16" ht="71.25" customHeight="1">
      <c r="A77" s="89"/>
      <c r="H77" s="18"/>
      <c r="I77" s="18"/>
      <c r="J77" s="18"/>
      <c r="K77" s="91"/>
      <c r="L77" s="91"/>
      <c r="M77" s="19"/>
      <c r="N77" s="19"/>
      <c r="O77" s="19"/>
      <c r="P77" s="87"/>
    </row>
    <row r="78" spans="1:16" ht="36" customHeight="1">
      <c r="A78" s="89"/>
      <c r="H78" s="92"/>
      <c r="I78" s="92"/>
      <c r="J78" s="92"/>
      <c r="K78" s="92"/>
      <c r="L78" s="92"/>
      <c r="M78" s="91"/>
      <c r="N78" s="87"/>
      <c r="O78" s="87"/>
      <c r="P78" s="87"/>
    </row>
    <row r="79" spans="1:16" ht="14.25" customHeight="1">
      <c r="A79" s="89"/>
      <c r="B79" s="87"/>
      <c r="C79" s="91"/>
      <c r="D79" s="93"/>
      <c r="E79" s="94"/>
      <c r="F79" s="91"/>
      <c r="G79" s="91"/>
      <c r="H79" s="87"/>
      <c r="I79" s="87"/>
      <c r="J79" s="91"/>
      <c r="K79" s="91"/>
      <c r="L79" s="91"/>
      <c r="M79" s="91"/>
      <c r="N79" s="87"/>
      <c r="O79" s="87"/>
      <c r="P79" s="87"/>
    </row>
    <row r="80" spans="1:16" ht="14.25" customHeight="1">
      <c r="A80" s="89"/>
      <c r="B80" s="87"/>
      <c r="C80" s="91"/>
      <c r="D80" s="93"/>
      <c r="E80" s="94"/>
      <c r="F80" s="91"/>
      <c r="G80" s="91"/>
      <c r="H80" s="87"/>
      <c r="I80" s="87"/>
      <c r="J80" s="91"/>
      <c r="K80" s="91"/>
      <c r="L80" s="91"/>
      <c r="M80" s="91"/>
      <c r="N80" s="87"/>
      <c r="O80" s="87"/>
      <c r="P80" s="87"/>
    </row>
    <row r="81" spans="1:16" ht="14.25" customHeight="1">
      <c r="A81" s="89"/>
      <c r="B81" s="87"/>
      <c r="C81" s="91"/>
      <c r="D81" s="93"/>
      <c r="E81" s="94"/>
      <c r="F81" s="91"/>
      <c r="G81" s="91"/>
      <c r="H81" s="87"/>
      <c r="I81" s="87"/>
      <c r="J81" s="91"/>
      <c r="K81" s="91"/>
      <c r="L81" s="91"/>
      <c r="M81" s="91"/>
      <c r="N81" s="87"/>
      <c r="O81" s="87"/>
      <c r="P81" s="87"/>
    </row>
    <row r="82" spans="1:16" ht="14.25" customHeight="1">
      <c r="A82" s="89"/>
      <c r="B82" s="87"/>
      <c r="C82" s="91"/>
      <c r="D82" s="93"/>
      <c r="E82" s="94"/>
      <c r="F82" s="91"/>
      <c r="G82" s="91"/>
      <c r="H82" s="87"/>
      <c r="I82" s="87"/>
      <c r="J82" s="91"/>
      <c r="K82" s="91"/>
      <c r="L82" s="91"/>
      <c r="M82" s="91"/>
      <c r="N82" s="87"/>
      <c r="O82" s="87"/>
      <c r="P82" s="87"/>
    </row>
    <row r="83" spans="3:12" ht="15">
      <c r="C83" s="1"/>
      <c r="D83" s="1"/>
      <c r="E83" s="1"/>
      <c r="F83" s="1"/>
      <c r="G83" s="1"/>
      <c r="I83" s="1"/>
      <c r="J83" s="1"/>
      <c r="K83" s="1"/>
      <c r="L83" s="1"/>
    </row>
    <row r="84" spans="3:12" ht="15">
      <c r="C84" s="1"/>
      <c r="D84" s="1"/>
      <c r="E84" s="1"/>
      <c r="F84" s="1"/>
      <c r="G84" s="1"/>
      <c r="I84" s="1"/>
      <c r="J84" s="1"/>
      <c r="K84" s="1"/>
      <c r="L84" s="1"/>
    </row>
    <row r="85" spans="3:12" ht="15">
      <c r="C85" s="1"/>
      <c r="D85" s="1"/>
      <c r="E85" s="1"/>
      <c r="F85" s="1"/>
      <c r="G85" s="1"/>
      <c r="I85" s="1"/>
      <c r="J85" s="1"/>
      <c r="K85" s="1"/>
      <c r="L85" s="1"/>
    </row>
    <row r="86" spans="3:12" ht="15">
      <c r="C86" s="1"/>
      <c r="D86" s="1"/>
      <c r="E86" s="1"/>
      <c r="F86" s="1"/>
      <c r="G86" s="1"/>
      <c r="I86" s="1"/>
      <c r="J86" s="1"/>
      <c r="K86" s="1"/>
      <c r="L86" s="1"/>
    </row>
    <row r="87" spans="3:12" ht="15">
      <c r="C87" s="1"/>
      <c r="D87" s="1"/>
      <c r="E87" s="1"/>
      <c r="F87" s="1"/>
      <c r="G87" s="1"/>
      <c r="I87" s="1"/>
      <c r="J87" s="1"/>
      <c r="K87" s="1"/>
      <c r="L87" s="1"/>
    </row>
    <row r="88" spans="3:12" ht="15">
      <c r="C88" s="1"/>
      <c r="D88" s="1"/>
      <c r="E88" s="1"/>
      <c r="F88" s="1"/>
      <c r="G88" s="1"/>
      <c r="I88" s="1"/>
      <c r="J88" s="1"/>
      <c r="K88" s="1"/>
      <c r="L88" s="1"/>
    </row>
    <row r="89" spans="3:12" ht="15">
      <c r="C89" s="1"/>
      <c r="D89" s="1"/>
      <c r="E89" s="1"/>
      <c r="F89" s="1"/>
      <c r="G89" s="1"/>
      <c r="I89" s="1"/>
      <c r="J89" s="1"/>
      <c r="K89" s="1"/>
      <c r="L89" s="1"/>
    </row>
    <row r="90" spans="3:12" ht="15">
      <c r="C90" s="1"/>
      <c r="D90" s="1"/>
      <c r="E90" s="1"/>
      <c r="F90" s="1"/>
      <c r="G90" s="1"/>
      <c r="I90" s="1"/>
      <c r="J90" s="1"/>
      <c r="K90" s="1"/>
      <c r="L90" s="1"/>
    </row>
    <row r="91" spans="3:12" ht="15">
      <c r="C91" s="1"/>
      <c r="D91" s="1"/>
      <c r="E91" s="1"/>
      <c r="F91" s="1"/>
      <c r="G91" s="1"/>
      <c r="I91" s="1"/>
      <c r="J91" s="1"/>
      <c r="K91" s="1"/>
      <c r="L91" s="1"/>
    </row>
    <row r="92" spans="3:12" ht="15">
      <c r="C92" s="1"/>
      <c r="D92" s="1"/>
      <c r="E92" s="1"/>
      <c r="F92" s="1"/>
      <c r="G92" s="1"/>
      <c r="I92" s="1"/>
      <c r="J92" s="1"/>
      <c r="K92" s="1"/>
      <c r="L92" s="1"/>
    </row>
    <row r="93" spans="3:12" ht="15">
      <c r="C93" s="1"/>
      <c r="D93" s="1"/>
      <c r="E93" s="1"/>
      <c r="F93" s="1"/>
      <c r="G93" s="1"/>
      <c r="I93" s="1"/>
      <c r="J93" s="1"/>
      <c r="K93" s="1"/>
      <c r="L93" s="1"/>
    </row>
    <row r="94" spans="3:12" ht="15">
      <c r="C94" s="1"/>
      <c r="D94" s="1"/>
      <c r="E94" s="1"/>
      <c r="F94" s="1"/>
      <c r="G94" s="1"/>
      <c r="I94" s="1"/>
      <c r="J94" s="1"/>
      <c r="K94" s="1"/>
      <c r="L94" s="1"/>
    </row>
    <row r="95" spans="3:12" ht="15">
      <c r="C95" s="1"/>
      <c r="D95" s="1"/>
      <c r="E95" s="1"/>
      <c r="F95" s="1"/>
      <c r="G95" s="1"/>
      <c r="I95" s="1"/>
      <c r="J95" s="1"/>
      <c r="K95" s="1"/>
      <c r="L95" s="1"/>
    </row>
    <row r="96" spans="3:12" ht="15">
      <c r="C96" s="1"/>
      <c r="D96" s="1"/>
      <c r="E96" s="1"/>
      <c r="F96" s="1"/>
      <c r="G96" s="1"/>
      <c r="I96" s="1"/>
      <c r="J96" s="1"/>
      <c r="K96" s="1"/>
      <c r="L96" s="1"/>
    </row>
    <row r="97" spans="3:12" ht="15">
      <c r="C97" s="1"/>
      <c r="D97" s="1"/>
      <c r="E97" s="1"/>
      <c r="F97" s="1"/>
      <c r="G97" s="1"/>
      <c r="I97" s="1"/>
      <c r="J97" s="1"/>
      <c r="K97" s="1"/>
      <c r="L97" s="1"/>
    </row>
    <row r="98" spans="3:12" ht="15">
      <c r="C98" s="1"/>
      <c r="D98" s="1"/>
      <c r="E98" s="1"/>
      <c r="F98" s="1"/>
      <c r="G98" s="1"/>
      <c r="I98" s="1"/>
      <c r="J98" s="1"/>
      <c r="K98" s="1"/>
      <c r="L98" s="1"/>
    </row>
    <row r="99" spans="3:12" ht="15">
      <c r="C99" s="1"/>
      <c r="D99" s="1"/>
      <c r="E99" s="1"/>
      <c r="F99" s="1"/>
      <c r="G99" s="1"/>
      <c r="I99" s="1"/>
      <c r="J99" s="1"/>
      <c r="K99" s="1"/>
      <c r="L99" s="1"/>
    </row>
    <row r="100" spans="3:12" ht="15">
      <c r="C100" s="1"/>
      <c r="D100" s="1"/>
      <c r="E100" s="1"/>
      <c r="F100" s="1"/>
      <c r="G100" s="1"/>
      <c r="I100" s="1"/>
      <c r="J100" s="1"/>
      <c r="K100" s="1"/>
      <c r="L100" s="1"/>
    </row>
    <row r="101" spans="3:12" ht="15">
      <c r="C101" s="1"/>
      <c r="D101" s="1"/>
      <c r="E101" s="1"/>
      <c r="F101" s="1"/>
      <c r="G101" s="1"/>
      <c r="I101" s="1"/>
      <c r="J101" s="1"/>
      <c r="K101" s="1"/>
      <c r="L101" s="1"/>
    </row>
    <row r="102" spans="3:12" ht="15">
      <c r="C102" s="1"/>
      <c r="D102" s="1"/>
      <c r="E102" s="1"/>
      <c r="F102" s="1"/>
      <c r="G102" s="1"/>
      <c r="I102" s="1"/>
      <c r="J102" s="1"/>
      <c r="K102" s="1"/>
      <c r="L102" s="1"/>
    </row>
    <row r="103" spans="3:12" ht="15">
      <c r="C103" s="1"/>
      <c r="D103" s="1"/>
      <c r="E103" s="1"/>
      <c r="F103" s="1"/>
      <c r="G103" s="1"/>
      <c r="I103" s="1"/>
      <c r="J103" s="1"/>
      <c r="K103" s="1"/>
      <c r="L103" s="1"/>
    </row>
    <row r="104" spans="3:12" ht="15">
      <c r="C104" s="1"/>
      <c r="D104" s="1"/>
      <c r="E104" s="1"/>
      <c r="F104" s="1"/>
      <c r="G104" s="1"/>
      <c r="I104" s="1"/>
      <c r="J104" s="1"/>
      <c r="K104" s="1"/>
      <c r="L104" s="1"/>
    </row>
    <row r="105" spans="3:12" ht="15">
      <c r="C105" s="1"/>
      <c r="D105" s="1"/>
      <c r="E105" s="1"/>
      <c r="F105" s="1"/>
      <c r="G105" s="1"/>
      <c r="I105" s="1"/>
      <c r="J105" s="1"/>
      <c r="K105" s="1"/>
      <c r="L105" s="1"/>
    </row>
    <row r="106" spans="3:12" ht="15">
      <c r="C106" s="1"/>
      <c r="D106" s="1"/>
      <c r="E106" s="1"/>
      <c r="F106" s="1"/>
      <c r="G106" s="1"/>
      <c r="I106" s="1"/>
      <c r="J106" s="1"/>
      <c r="K106" s="1"/>
      <c r="L106" s="1"/>
    </row>
    <row r="107" spans="3:12" ht="15">
      <c r="C107" s="1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1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1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1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1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1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1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1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</sheetData>
  <sheetProtection password="F79C" sheet="1" objects="1" scenarios="1" selectLockedCells="1"/>
  <mergeCells count="27">
    <mergeCell ref="N74:P74"/>
    <mergeCell ref="B73:F73"/>
    <mergeCell ref="B74:F74"/>
    <mergeCell ref="H22:H40"/>
    <mergeCell ref="I22:I40"/>
    <mergeCell ref="G22:G40"/>
    <mergeCell ref="G46:G64"/>
    <mergeCell ref="G70:G71"/>
    <mergeCell ref="H65:H69"/>
    <mergeCell ref="I65:I69"/>
    <mergeCell ref="N73:P73"/>
    <mergeCell ref="H46:H64"/>
    <mergeCell ref="I46:I64"/>
    <mergeCell ref="H42:H45"/>
    <mergeCell ref="I42:I45"/>
    <mergeCell ref="I70:I71"/>
    <mergeCell ref="G65:G69"/>
    <mergeCell ref="B1:E1"/>
    <mergeCell ref="B3:C3"/>
    <mergeCell ref="D3:E3"/>
    <mergeCell ref="F3:O3"/>
    <mergeCell ref="M2:P2"/>
    <mergeCell ref="G42:G45"/>
    <mergeCell ref="H70:H71"/>
    <mergeCell ref="G7:G21"/>
    <mergeCell ref="H7:H21"/>
    <mergeCell ref="I7:I21"/>
  </mergeCells>
  <conditionalFormatting sqref="P7:P9 P14 P19 P24 P29 P34 P39 P44 P49 P54 P59 P64 P69">
    <cfRule type="cellIs" priority="14" dxfId="28" operator="equal">
      <formula>"NEVYHOVUJE"</formula>
    </cfRule>
    <cfRule type="cellIs" priority="15" dxfId="27" operator="equal">
      <formula>"VYHOVUJE"</formula>
    </cfRule>
  </conditionalFormatting>
  <conditionalFormatting sqref="N7:N9 N14 N19 N24 N29 N34 N39 N44 N49 N54 N59 N64 N69">
    <cfRule type="notContainsBlanks" priority="12" dxfId="26">
      <formula>LEN(TRIM(N7))&gt;0</formula>
    </cfRule>
    <cfRule type="containsBlanks" priority="13" dxfId="25">
      <formula>LEN(TRIM(N7))=0</formula>
    </cfRule>
  </conditionalFormatting>
  <conditionalFormatting sqref="N7:N9 N14 N19 N24 N29 N34 N39 N44 N49 N54 N59 N64 N69">
    <cfRule type="notContainsBlanks" priority="11" dxfId="24">
      <formula>LEN(TRIM(N7))&gt;0</formula>
    </cfRule>
  </conditionalFormatting>
  <conditionalFormatting sqref="P10:P11 P15:P16 P20:P21 P25:P26 P30:P31 P35:P36 P40:P41 P45:P46 P50:P51 P55:P56 P60:P61 P65:P66 P70:P71">
    <cfRule type="cellIs" priority="9" dxfId="28" operator="equal">
      <formula>"NEVYHOVUJE"</formula>
    </cfRule>
    <cfRule type="cellIs" priority="10" dxfId="27" operator="equal">
      <formula>"VYHOVUJE"</formula>
    </cfRule>
  </conditionalFormatting>
  <conditionalFormatting sqref="N10:N11 N15:N16 N20:N21 N25:N26 N30:N31 N35:N36 N40:N41 N45:N46 N50:N51 N55:N56 N60:N61 N65:N66 N70:N71">
    <cfRule type="notContainsBlanks" priority="7" dxfId="26">
      <formula>LEN(TRIM(N10))&gt;0</formula>
    </cfRule>
    <cfRule type="containsBlanks" priority="8" dxfId="25">
      <formula>LEN(TRIM(N10))=0</formula>
    </cfRule>
  </conditionalFormatting>
  <conditionalFormatting sqref="N10:N11 N15:N16 N20:N21 N25:N26 N30:N31 N35:N36 N40:N41 N45:N46 N50:N51 N55:N56 N60:N61 N65:N66 N70:N71">
    <cfRule type="notContainsBlanks" priority="6" dxfId="24">
      <formula>LEN(TRIM(N10))&gt;0</formula>
    </cfRule>
  </conditionalFormatting>
  <conditionalFormatting sqref="P12:P13 P17:P18 P22:P23 P27:P28 P32:P33 P37:P38 P42:P43 P47:P48 P52:P53 P57:P58 P62:P63 P67:P68">
    <cfRule type="cellIs" priority="4" dxfId="28" operator="equal">
      <formula>"NEVYHOVUJE"</formula>
    </cfRule>
    <cfRule type="cellIs" priority="5" dxfId="27" operator="equal">
      <formula>"VYHOVUJE"</formula>
    </cfRule>
  </conditionalFormatting>
  <conditionalFormatting sqref="N12:N13 N17:N18 N22:N23 N27:N28 N32:N33 N37:N38 N42:N43 N47:N48 N52:N53 N57:N58 N62:N63 N67:N68">
    <cfRule type="notContainsBlanks" priority="2" dxfId="26">
      <formula>LEN(TRIM(N12))&gt;0</formula>
    </cfRule>
    <cfRule type="containsBlanks" priority="3" dxfId="25">
      <formula>LEN(TRIM(N12))=0</formula>
    </cfRule>
  </conditionalFormatting>
  <conditionalFormatting sqref="N12:N13 N17:N18 N22:N23 N27:N28 N32:N33 N37:N38 N42:N43 N47:N48 N52:N53 N57:N58 N62:N63 N67:N68">
    <cfRule type="notContainsBlanks" priority="1" dxfId="24">
      <formula>LEN(TRIM(N12))&gt;0</formula>
    </cfRule>
  </conditionalFormatting>
  <conditionalFormatting sqref="D41 D16 B7:B71">
    <cfRule type="containsBlanks" priority="58" dxfId="0">
      <formula>LEN(TRIM(B7))=0</formula>
    </cfRule>
  </conditionalFormatting>
  <conditionalFormatting sqref="B7:B71">
    <cfRule type="cellIs" priority="53" dxfId="22" operator="greaterThanOrEqual">
      <formula>1</formula>
    </cfRule>
  </conditionalFormatting>
  <conditionalFormatting sqref="D7">
    <cfRule type="containsBlanks" priority="38" dxfId="0">
      <formula>LEN(TRIM(D7))=0</formula>
    </cfRule>
  </conditionalFormatting>
  <conditionalFormatting sqref="D8:D11">
    <cfRule type="containsBlanks" priority="37" dxfId="0">
      <formula>LEN(TRIM(D8))=0</formula>
    </cfRule>
  </conditionalFormatting>
  <conditionalFormatting sqref="D12:D15">
    <cfRule type="containsBlanks" priority="36" dxfId="0">
      <formula>LEN(TRIM(D12))=0</formula>
    </cfRule>
  </conditionalFormatting>
  <conditionalFormatting sqref="D17">
    <cfRule type="containsBlanks" priority="34" dxfId="0">
      <formula>LEN(TRIM(D17))=0</formula>
    </cfRule>
  </conditionalFormatting>
  <conditionalFormatting sqref="D18">
    <cfRule type="containsBlanks" priority="33" dxfId="0">
      <formula>LEN(TRIM(D18))=0</formula>
    </cfRule>
  </conditionalFormatting>
  <conditionalFormatting sqref="D19:D21">
    <cfRule type="containsBlanks" priority="32" dxfId="0">
      <formula>LEN(TRIM(D19))=0</formula>
    </cfRule>
  </conditionalFormatting>
  <conditionalFormatting sqref="D22:D34 D36:D40">
    <cfRule type="containsBlanks" priority="31" dxfId="0">
      <formula>LEN(TRIM(D22))=0</formula>
    </cfRule>
  </conditionalFormatting>
  <conditionalFormatting sqref="D35">
    <cfRule type="containsBlanks" priority="30" dxfId="0">
      <formula>LEN(TRIM(D35))=0</formula>
    </cfRule>
  </conditionalFormatting>
  <conditionalFormatting sqref="D42">
    <cfRule type="containsBlanks" priority="29" dxfId="0">
      <formula>LEN(TRIM(D42))=0</formula>
    </cfRule>
  </conditionalFormatting>
  <conditionalFormatting sqref="D43">
    <cfRule type="containsBlanks" priority="28" dxfId="0">
      <formula>LEN(TRIM(D43))=0</formula>
    </cfRule>
  </conditionalFormatting>
  <conditionalFormatting sqref="D44">
    <cfRule type="containsBlanks" priority="27" dxfId="0">
      <formula>LEN(TRIM(D44))=0</formula>
    </cfRule>
  </conditionalFormatting>
  <conditionalFormatting sqref="D45">
    <cfRule type="containsBlanks" priority="26" dxfId="0">
      <formula>LEN(TRIM(D45))=0</formula>
    </cfRule>
  </conditionalFormatting>
  <conditionalFormatting sqref="D46:D59">
    <cfRule type="containsBlanks" priority="25" dxfId="0">
      <formula>LEN(TRIM(D46))=0</formula>
    </cfRule>
  </conditionalFormatting>
  <conditionalFormatting sqref="D62:D63">
    <cfRule type="containsBlanks" priority="24" dxfId="0">
      <formula>LEN(TRIM(D62))=0</formula>
    </cfRule>
  </conditionalFormatting>
  <conditionalFormatting sqref="D60:D61">
    <cfRule type="containsBlanks" priority="23" dxfId="0">
      <formula>LEN(TRIM(D60))=0</formula>
    </cfRule>
  </conditionalFormatting>
  <conditionalFormatting sqref="D64">
    <cfRule type="containsBlanks" priority="22" dxfId="0">
      <formula>LEN(TRIM(D64))=0</formula>
    </cfRule>
  </conditionalFormatting>
  <conditionalFormatting sqref="D65">
    <cfRule type="containsBlanks" priority="21" dxfId="0">
      <formula>LEN(TRIM(D65))=0</formula>
    </cfRule>
  </conditionalFormatting>
  <conditionalFormatting sqref="D66">
    <cfRule type="containsBlanks" priority="20" dxfId="0">
      <formula>LEN(TRIM(D66))=0</formula>
    </cfRule>
  </conditionalFormatting>
  <conditionalFormatting sqref="D67">
    <cfRule type="containsBlanks" priority="19" dxfId="0">
      <formula>LEN(TRIM(D67))=0</formula>
    </cfRule>
  </conditionalFormatting>
  <conditionalFormatting sqref="D68">
    <cfRule type="containsBlanks" priority="18" dxfId="0">
      <formula>LEN(TRIM(D68))=0</formula>
    </cfRule>
  </conditionalFormatting>
  <conditionalFormatting sqref="D69">
    <cfRule type="containsBlanks" priority="17" dxfId="0">
      <formula>LEN(TRIM(D69))=0</formula>
    </cfRule>
  </conditionalFormatting>
  <conditionalFormatting sqref="D70:D71">
    <cfRule type="containsBlanks" priority="16" dxfId="0">
      <formula>LEN(TRIM(D70))=0</formula>
    </cfRule>
  </conditionalFormatting>
  <dataValidations count="1" disablePrompts="1">
    <dataValidation type="list" showInputMessage="1" showErrorMessage="1" sqref="E7:E71">
      <formula1>"ks,bal,sada,"</formula1>
    </dataValidation>
  </dataValidations>
  <printOptions/>
  <pageMargins left="0.17" right="0.16" top="0.7874015748031497" bottom="0.7874015748031497" header="0.31496062992125984" footer="0.31496062992125984"/>
  <pageSetup fitToHeight="0" fitToWidth="1" horizontalDpi="600" verticalDpi="600" orientation="landscape" paperSize="9" scale="5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yQpMAcxaszejQjN8k0rUDbJ80vM=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LbUB+4x153MK0rla5k/v9ZilXCA=</DigestValue>
    </Reference>
  </SignedInfo>
  <SignatureValue>IrbhFcxLq0Hv6o3tokwkYz9BHvoEN1eF5IocoL0oMNQPJ2zd29tWRtIwWjWZuH4APynWeDa/LbRF
9XQS5YReBKn46hAdI9kU+Z1P9EzBEfvIEPISsaQBAoexrZdX8W4DJUj/mJtg7zoEXQ/oQjABzJJI
V24WMR+mnCSkoxlgN/ISHbzxVmkv51TfywTuo/ZCa95a0rPblBPdDNcHWd5pMAsZG8gYlMXogy+2
yxplF3p06vOTiSVt8nxpAMzpVJumNMaj1XwHTubR9wrX9d0H0Obfyy53185Aky10nR8pzWefBeXq
PcZhx9Vv5/prQOz3PVHl+/+fUEolQ4DPAVLEKQ==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ct0+PbFuDFAzQ89BNppkKV5HpLw=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24MSH5B1Am0s9xj4bam/Zdc1tDc=</DigestValue>
      </Reference>
      <Reference URI="/xl/styles.xml?ContentType=application/vnd.openxmlformats-officedocument.spreadsheetml.styles+xml">
        <DigestMethod Algorithm="http://www.w3.org/2000/09/xmldsig#sha1"/>
        <DigestValue>LiiFQV+uyoBpzrer7WNQ26yfTss=</DigestValue>
      </Reference>
      <Reference URI="/xl/worksheets/sheet1.xml?ContentType=application/vnd.openxmlformats-officedocument.spreadsheetml.worksheet+xml">
        <DigestMethod Algorithm="http://www.w3.org/2000/09/xmldsig#sha1"/>
        <DigestValue>gIyMfuHUMMOu16u+jOhDv+oEZM0=</DigestValue>
      </Reference>
      <Reference URI="/xl/sharedStrings.xml?ContentType=application/vnd.openxmlformats-officedocument.spreadsheetml.sharedStrings+xml">
        <DigestMethod Algorithm="http://www.w3.org/2000/09/xmldsig#sha1"/>
        <DigestValue>urwyBWDUgMS/P9eKel6FHiTilhQ=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cXDJ18ThsfVGnCSbf4WHnxHSM3g=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2016-09-16T05:48:03Z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2016-09-16T05:48:03Z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2016-09-05T14:03:17Z</cp:lastPrinted>
  <dcterms:created xsi:type="dcterms:W3CDTF">2014-03-05T12:43:32Z</dcterms:created>
  <dcterms:modified xsi:type="dcterms:W3CDTF">2016-09-16T05:48:03Z</dcterms:modified>
  <cp:category/>
  <cp:version/>
  <cp:contentType/>
  <cp:contentStatus/>
</cp:coreProperties>
</file>