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Cdrmarket\DNS\Vyzva_k_podani_nabidek_T_032-2017\"/>
    </mc:Choice>
  </mc:AlternateContent>
  <bookViews>
    <workbookView xWindow="-15" yWindow="105" windowWidth="24240" windowHeight="12735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Tonery!$A$1:$P$33</definedName>
  </definedNames>
  <calcPr calcId="171027"/>
</workbook>
</file>

<file path=xl/calcChain.xml><?xml version="1.0" encoding="utf-8"?>
<calcChain xmlns="http://schemas.openxmlformats.org/spreadsheetml/2006/main">
  <c r="O16" i="22" l="1"/>
  <c r="P27" i="22" l="1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P9" i="22"/>
  <c r="P8" i="22"/>
  <c r="P7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O7" i="22"/>
  <c r="O8" i="22"/>
  <c r="O9" i="22"/>
  <c r="O10" i="22"/>
  <c r="O24" i="22"/>
  <c r="O25" i="22"/>
  <c r="O26" i="22"/>
  <c r="O27" i="22"/>
  <c r="O11" i="22"/>
  <c r="O12" i="22"/>
  <c r="O13" i="22"/>
  <c r="O14" i="22"/>
  <c r="O15" i="22"/>
  <c r="O17" i="22"/>
  <c r="O18" i="22"/>
  <c r="O19" i="22"/>
  <c r="O20" i="22"/>
  <c r="O21" i="22"/>
  <c r="O22" i="22"/>
  <c r="O23" i="22"/>
  <c r="M29" i="22" l="1"/>
  <c r="N29" i="22"/>
</calcChain>
</file>

<file path=xl/sharedStrings.xml><?xml version="1.0" encoding="utf-8"?>
<sst xmlns="http://schemas.openxmlformats.org/spreadsheetml/2006/main" count="137" uniqueCount="97">
  <si>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</si>
  <si>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</si>
  <si>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</si>
  <si>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</si>
  <si>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</si>
  <si>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</si>
  <si>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</si>
  <si>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</si>
  <si>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</si>
  <si>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</si>
  <si>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</si>
  <si>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</si>
  <si>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</si>
  <si>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</si>
  <si>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</si>
  <si>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</si>
  <si>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Originální toner. Výtěžnost 25000 stran.</t>
  </si>
  <si>
    <t>UK PED - pí Pešíková tel: 37763 7733</t>
  </si>
  <si>
    <t>FPR - Krouparová L., tel. 37763 7001</t>
  </si>
  <si>
    <t>Originální toner. Výtěžnost 2500 stran.</t>
  </si>
  <si>
    <t>Originální toner. Výtěžnost 14600 stran.</t>
  </si>
  <si>
    <t>ANO</t>
  </si>
  <si>
    <t>Aktivity podporující přírodovědné vzdělávání nadaných žáků v Plzeňském a Karlovarském kraji  0040/7/NAD/2017</t>
  </si>
  <si>
    <t>Jitka Štrofová          tel:37763 6655</t>
  </si>
  <si>
    <r>
      <rPr>
        <sz val="11"/>
        <rFont val="Calibri"/>
        <family val="2"/>
        <charset val="238"/>
        <scheme val="minor"/>
      </rPr>
      <t>Toner do tiskárny OKI B412 -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</si>
  <si>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7000 stran.</t>
  </si>
  <si>
    <r>
      <rPr>
        <sz val="11"/>
        <rFont val="Calibri"/>
        <family val="2"/>
        <charset val="238"/>
        <scheme val="minor"/>
      </rPr>
      <t>Toner do tiskárny OKI MC562W - žlutý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</si>
  <si>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5000 stran.</t>
  </si>
  <si>
    <r>
      <rPr>
        <sz val="11"/>
        <rFont val="Calibri"/>
        <family val="2"/>
        <charset val="238"/>
        <scheme val="minor"/>
      </rPr>
      <t>Toner do tiskárny OKI MC562W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</si>
  <si>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Toner do tiskárny OKI MC562W - modrý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</si>
  <si>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2000 stran.</t>
  </si>
  <si>
    <r>
      <rPr>
        <sz val="11"/>
        <rFont val="Calibri"/>
        <family val="2"/>
        <charset val="238"/>
        <scheme val="minor"/>
      </rPr>
      <t>Toner do tiskárny OKI MC562W - červený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</si>
  <si>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Toner SHARP MX-2314N - yellow</t>
  </si>
  <si>
    <t>Toner SHARP MX-2314N - magenta</t>
  </si>
  <si>
    <t>Toner SHARP MX-2314N - cyan</t>
  </si>
  <si>
    <t>Tonery - 032 - 2017 (T-032-2017)</t>
  </si>
  <si>
    <t>Priloha_c._1_Kupni_smlouvy_technicka_specifikace_T-032-2017</t>
  </si>
  <si>
    <t>Název</t>
  </si>
  <si>
    <t>Měrná jednotka [MJ]</t>
  </si>
  <si>
    <t>Popis</t>
  </si>
  <si>
    <t>Fakturace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</si>
  <si>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</si>
  <si>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FAKTUŘE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</si>
  <si>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</si>
  <si>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>Místo dodání</t>
  </si>
  <si>
    <t>Maximální cena za jednotlivé položky 
 v Kč BEZ DPH</t>
  </si>
  <si>
    <t>CPV - výběr
TONERY</t>
  </si>
  <si>
    <t>Samostatná faktura</t>
  </si>
  <si>
    <t>NE</t>
  </si>
  <si>
    <t>KPV - Milan Mašek, tel.: 728 099 999</t>
  </si>
  <si>
    <t xml:space="preserve">Eva Kušnírová         tel.: 725 017 396     </t>
  </si>
  <si>
    <t>Pedagogická knihovna, 
Klatovská 51, KL108,
301 00 Plzeň</t>
  </si>
  <si>
    <t xml:space="preserve"> Sady Pětatřicátníků 14, 
301 00 Plzeň, PC 213 </t>
  </si>
  <si>
    <t>Veleslavínova 42, 
301 00 Plzeň, 
Fakulta pedagogická ZČU,       VC 106</t>
  </si>
  <si>
    <t>FST-KPV,
 Univerzitní 22,
306 14 Plzeň</t>
  </si>
  <si>
    <t>Sedláčkova 19,  
301 00 Plzeň, SD 206b</t>
  </si>
  <si>
    <t>Originální, nebo kompatibilní toner splňující podmínky certifikátu STMC. Minimální výtěžnost při 5% pokrytí  10000 stran.</t>
  </si>
  <si>
    <t>Originální, nebo kompatibilní toner splňující podmínky certifikátu STMC. Minimální výtěžnost při 5% pokrytí 10000 stran.</t>
  </si>
  <si>
    <t>Originální, nebo kompatibilní toner splňující podmínky certifikátu STMC. Minimální výtěžnost při 5% pokrytí  18000 stran.</t>
  </si>
  <si>
    <t>Toner do Kyocera Tas Kalfa 3551ci černý K</t>
  </si>
  <si>
    <t>Toner do tiskárny OKI MC352 - černý</t>
  </si>
  <si>
    <t>Toner do tiskárny OKI MC352 - cyan</t>
  </si>
  <si>
    <t>Toner do tiskárny OKI MC352 - žlutý</t>
  </si>
  <si>
    <t>Toner do tiskárny OKI MC352 - purpurový</t>
  </si>
  <si>
    <r>
      <t>Originální, nebo kompatibilní toner splňující podmínky certifikátu STMC. Minimální výtěžnost při 5% pokrytí 3500</t>
    </r>
    <r>
      <rPr>
        <sz val="11"/>
        <rFont val="Calibri"/>
        <family val="2"/>
        <charset val="238"/>
        <scheme val="minor"/>
      </rPr>
      <t xml:space="preserve"> stran</t>
    </r>
  </si>
  <si>
    <t>Originální, nebo kompatibilní toner splňující podmínky certifikátu STMC. Minimální výtěžnost při 5% pokrytí 2000 stran</t>
  </si>
  <si>
    <t>Toner do multifunkční tiskárny LEXMARK XM 1140 - černý</t>
  </si>
  <si>
    <t>Toner do tiskárny SAMSUNG Color Laser Printer CLP 500 - černý</t>
  </si>
  <si>
    <t>Originální, nebo kompatibilní toner splňující podmínky certifikátu STMC. Minimální výtěžnost při 5% pokrytí 7000 stran</t>
  </si>
  <si>
    <t>Toner SHARP MX-2314N - black</t>
  </si>
  <si>
    <t>Originální, nebo kompatibilní toner splňující podmínky certifikátu STMC. Minimální výtěžnost při 5% pokrytí 10000 stran</t>
  </si>
  <si>
    <t>Toner do tiskárny Konica Minolta Magicolor 1600W yellow</t>
  </si>
  <si>
    <t>Toner do tiskárny Konica Minolta Magicolor 1600W magenta</t>
  </si>
  <si>
    <t>Toner do tiskárny Konica Minolta Magicolor 1600W cyan</t>
  </si>
  <si>
    <t>Toner do tiskárny Konica Minolta Magicolor 1600W  black</t>
  </si>
  <si>
    <t>Toner do tiskárny Canon iR 2520  - černý</t>
  </si>
  <si>
    <t>Kyocera TK8305K</t>
  </si>
  <si>
    <t>SCI 44469803 černý</t>
  </si>
  <si>
    <t>SCI 44469704 žlutý</t>
  </si>
  <si>
    <t>SCI 44469705 purpurový</t>
  </si>
  <si>
    <t xml:space="preserve">SCI 44469706 azurový </t>
  </si>
  <si>
    <t>KONICA MINOLTA A0V301H</t>
  </si>
  <si>
    <t>KONICA MINOLTA A0V306H</t>
  </si>
  <si>
    <t>KONICA MINOLTA A0V30CH</t>
  </si>
  <si>
    <t>KONICA MINOLTA A0V30HH</t>
  </si>
  <si>
    <t>CANON C-EXV33 </t>
  </si>
  <si>
    <t>OKI 45807106</t>
  </si>
  <si>
    <t>OKI 44469722</t>
  </si>
  <si>
    <t>OKI 44973508</t>
  </si>
  <si>
    <t>OKI 44469706</t>
  </si>
  <si>
    <t>OKI 44469705</t>
  </si>
  <si>
    <t>Sharp MX-23GTBA</t>
  </si>
  <si>
    <t>Sharp MX-23GTYA</t>
  </si>
  <si>
    <t>Sharp MX-23GTMA</t>
  </si>
  <si>
    <t>Sharp MX-23GTCA</t>
  </si>
  <si>
    <t>SCI CLP-500D7K černý</t>
  </si>
  <si>
    <t>Kompatibilni 24B6213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</si>
</sst>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3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3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5" fontId="0" fillId="0" borderId="5" xfId="0" applyNumberFormat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4" fillId="4" borderId="13" xfId="0" applyNumberFormat="1" applyFont="1" applyFill="1" applyBorder="1" applyAlignment="1" applyProtection="1">
      <alignment horizontal="right" vertical="center" indent="1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11" xfId="0" applyNumberFormat="1" applyFill="1" applyBorder="1" applyAlignment="1" applyProtection="1">
      <alignment vertical="top" wrapTex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left" vertical="center" wrapText="1"/>
    </xf>
    <xf numFmtId="1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left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8" fillId="4" borderId="13" xfId="0" applyNumberFormat="1" applyFont="1" applyFill="1" applyBorder="1" applyAlignment="1" applyProtection="1">
      <alignment vertical="center" wrapText="1" shrinkToFit="1"/>
    </xf>
    <xf numFmtId="0" fontId="8" fillId="4" borderId="8" xfId="0" applyNumberFormat="1" applyFont="1" applyFill="1" applyBorder="1" applyAlignment="1" applyProtection="1">
      <alignment vertical="center" wrapText="1" shrinkToFit="1"/>
    </xf>
    <xf numFmtId="0" fontId="4" fillId="4" borderId="8" xfId="0" applyNumberFormat="1" applyFont="1" applyFill="1" applyBorder="1" applyAlignment="1" applyProtection="1">
      <alignment vertical="center" wrapText="1" shrinkToFit="1"/>
    </xf>
    <xf numFmtId="1" fontId="13" fillId="6" borderId="8" xfId="2" applyNumberFormat="1" applyFill="1" applyBorder="1" applyAlignment="1" applyProtection="1">
      <alignment horizontal="center" vertical="center" wrapText="1"/>
    </xf>
    <xf numFmtId="0" fontId="13" fillId="6" borderId="8" xfId="2" applyNumberFormat="1" applyFont="1" applyFill="1" applyBorder="1" applyAlignment="1" applyProtection="1">
      <alignment horizontal="center" vertical="center" wrapText="1"/>
    </xf>
    <xf numFmtId="0" fontId="13" fillId="6" borderId="8" xfId="2" applyNumberFormat="1" applyFon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3" xfId="1" xr:uid="{00000000-0005-0000-0000-000002000000}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vancat/3219-0003-17%20Krouparov&#225;%20Tonery_OKI_352_2017_final_DFP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"/>
  <sheetViews>
    <sheetView tabSelected="1" topLeftCell="J1" zoomScale="130" zoomScaleNormal="130" zoomScaleSheetLayoutView="55" workbookViewId="0">
      <selection activeCell="F21" sqref="F21"/>
    </sheetView>
  </sheetViews>
  <sheetFormatPr defaultColWidth="8.85546875" defaultRowHeight="15" x14ac:dyDescent="0.25"/>
  <cols>
    <col min="1" max="1" width="5.7109375" style="72" customWidth="1"/>
    <col min="2" max="2" width="43.42578125" style="8" customWidth="1"/>
    <col min="3" max="3" width="9.7109375" style="104" customWidth="1"/>
    <col min="4" max="4" width="9" style="12" customWidth="1"/>
    <col min="5" max="5" width="40.7109375" style="8" customWidth="1"/>
    <col min="6" max="6" width="29.140625" style="105" customWidth="1"/>
    <col min="7" max="7" width="20.85546875" style="8" customWidth="1"/>
    <col min="8" max="8" width="19" style="8" customWidth="1"/>
    <col min="9" max="9" width="30" style="9" customWidth="1"/>
    <col min="10" max="10" width="19.5703125" style="9" customWidth="1"/>
    <col min="11" max="11" width="27.140625" style="8" customWidth="1"/>
    <col min="12" max="12" width="22.140625" style="105" hidden="1" customWidth="1"/>
    <col min="13" max="13" width="20.85546875" style="72" customWidth="1"/>
    <col min="14" max="14" width="26.5703125" style="72" customWidth="1"/>
    <col min="15" max="15" width="21" style="72" customWidth="1"/>
    <col min="16" max="16" width="19.42578125" style="72" customWidth="1"/>
    <col min="17" max="17" width="40.7109375" style="114" customWidth="1"/>
    <col min="18" max="18" width="12.5703125" style="72" customWidth="1"/>
    <col min="19" max="16384" width="8.85546875" style="72"/>
  </cols>
  <sheetData>
    <row r="1" spans="1:18" s="9" customFormat="1" ht="24.6" customHeight="1" x14ac:dyDescent="0.25">
      <c r="A1" s="122" t="s">
        <v>35</v>
      </c>
      <c r="B1" s="123"/>
      <c r="C1" s="12"/>
      <c r="D1" s="12"/>
      <c r="E1" s="8"/>
      <c r="F1" s="51"/>
      <c r="G1" s="52"/>
      <c r="H1" s="53"/>
      <c r="I1" s="53"/>
      <c r="J1" s="54"/>
      <c r="K1" s="8"/>
      <c r="L1" s="8"/>
      <c r="N1" s="124" t="s">
        <v>36</v>
      </c>
      <c r="O1" s="124"/>
      <c r="P1" s="124"/>
      <c r="Q1" s="55"/>
    </row>
    <row r="2" spans="1:18" s="9" customFormat="1" ht="18.75" customHeight="1" x14ac:dyDescent="0.25">
      <c r="B2" s="8"/>
      <c r="C2" s="6"/>
      <c r="D2" s="7"/>
      <c r="E2" s="8"/>
      <c r="F2" s="55"/>
      <c r="G2" s="55"/>
      <c r="H2" s="55"/>
      <c r="I2" s="55"/>
      <c r="J2" s="55"/>
      <c r="K2" s="8"/>
      <c r="L2" s="8"/>
      <c r="N2" s="56"/>
      <c r="O2" s="56"/>
      <c r="Q2" s="57"/>
    </row>
    <row r="3" spans="1:18" s="9" customFormat="1" ht="27" customHeight="1" x14ac:dyDescent="0.25">
      <c r="A3" s="58"/>
      <c r="B3" s="59" t="s">
        <v>11</v>
      </c>
      <c r="C3" s="60"/>
      <c r="D3" s="60"/>
      <c r="E3" s="60"/>
      <c r="F3" s="55"/>
      <c r="G3" s="55"/>
      <c r="H3" s="55"/>
      <c r="I3" s="55"/>
      <c r="J3" s="55"/>
      <c r="K3" s="56"/>
      <c r="L3" s="55"/>
      <c r="M3" s="55"/>
      <c r="N3" s="56"/>
      <c r="O3" s="56"/>
      <c r="Q3" s="55"/>
    </row>
    <row r="4" spans="1:18" s="9" customFormat="1" ht="21" customHeight="1" thickBot="1" x14ac:dyDescent="0.3">
      <c r="A4" s="61"/>
      <c r="B4" s="62" t="s">
        <v>13</v>
      </c>
      <c r="C4" s="60"/>
      <c r="D4" s="60"/>
      <c r="E4" s="60"/>
      <c r="F4" s="60"/>
      <c r="G4" s="56"/>
      <c r="H4" s="56"/>
      <c r="I4" s="56"/>
      <c r="J4" s="56"/>
      <c r="K4" s="56"/>
      <c r="L4" s="63"/>
      <c r="M4" s="8"/>
      <c r="N4" s="56"/>
      <c r="O4" s="56"/>
      <c r="Q4" s="55"/>
    </row>
    <row r="5" spans="1:18" s="9" customFormat="1" ht="42.75" customHeight="1" thickBot="1" x14ac:dyDescent="0.3">
      <c r="A5" s="10"/>
      <c r="B5" s="11"/>
      <c r="C5" s="12"/>
      <c r="D5" s="12"/>
      <c r="E5" s="8"/>
      <c r="F5" s="19" t="s">
        <v>12</v>
      </c>
      <c r="G5" s="8"/>
      <c r="H5" s="8"/>
      <c r="I5" s="64"/>
      <c r="K5" s="8"/>
      <c r="L5" s="13"/>
      <c r="N5" s="22" t="s">
        <v>12</v>
      </c>
      <c r="Q5" s="65"/>
    </row>
    <row r="6" spans="1:18" s="9" customFormat="1" ht="112.5" customHeight="1" thickTop="1" thickBot="1" x14ac:dyDescent="0.3">
      <c r="A6" s="14" t="s">
        <v>1</v>
      </c>
      <c r="B6" s="26" t="s">
        <v>37</v>
      </c>
      <c r="C6" s="26" t="s">
        <v>0</v>
      </c>
      <c r="D6" s="26" t="s">
        <v>38</v>
      </c>
      <c r="E6" s="26" t="s">
        <v>39</v>
      </c>
      <c r="F6" s="24" t="s">
        <v>2</v>
      </c>
      <c r="G6" s="26" t="s">
        <v>40</v>
      </c>
      <c r="H6" s="26" t="s">
        <v>41</v>
      </c>
      <c r="I6" s="26" t="s">
        <v>42</v>
      </c>
      <c r="J6" s="49" t="s">
        <v>43</v>
      </c>
      <c r="K6" s="26" t="s">
        <v>44</v>
      </c>
      <c r="L6" s="26" t="s">
        <v>45</v>
      </c>
      <c r="M6" s="26" t="s">
        <v>7</v>
      </c>
      <c r="N6" s="23" t="s">
        <v>8</v>
      </c>
      <c r="O6" s="49" t="s">
        <v>9</v>
      </c>
      <c r="P6" s="49" t="s">
        <v>10</v>
      </c>
      <c r="Q6" s="26" t="s">
        <v>46</v>
      </c>
    </row>
    <row r="7" spans="1:18" ht="50.25" customHeight="1" thickTop="1" thickBot="1" x14ac:dyDescent="0.3">
      <c r="A7" s="66">
        <v>1</v>
      </c>
      <c r="B7" s="67" t="s">
        <v>59</v>
      </c>
      <c r="C7" s="68">
        <v>3</v>
      </c>
      <c r="D7" s="32" t="s">
        <v>15</v>
      </c>
      <c r="E7" s="69" t="s">
        <v>16</v>
      </c>
      <c r="F7" s="31" t="s">
        <v>76</v>
      </c>
      <c r="G7" s="32" t="s">
        <v>47</v>
      </c>
      <c r="H7" s="32" t="s">
        <v>48</v>
      </c>
      <c r="I7" s="32"/>
      <c r="J7" s="32" t="s">
        <v>17</v>
      </c>
      <c r="K7" s="32" t="s">
        <v>51</v>
      </c>
      <c r="L7" s="33">
        <f t="shared" ref="L7:L27" si="0">C7*M7</f>
        <v>6576</v>
      </c>
      <c r="M7" s="34">
        <v>2192</v>
      </c>
      <c r="N7" s="35">
        <v>1526</v>
      </c>
      <c r="O7" s="27">
        <f t="shared" ref="O7:O27" si="1">C7*N7</f>
        <v>4578</v>
      </c>
      <c r="P7" s="36" t="str">
        <f t="shared" ref="P7:P27" si="2">IF(ISNUMBER(N7), IF(N7&gt;M7,"NEVYHOVUJE","VYHOVUJE")," ")</f>
        <v>VYHOVUJE</v>
      </c>
      <c r="Q7" s="70" t="s">
        <v>3</v>
      </c>
      <c r="R7" s="71"/>
    </row>
    <row r="8" spans="1:18" ht="69" customHeight="1" thickTop="1" x14ac:dyDescent="0.25">
      <c r="A8" s="73">
        <v>2</v>
      </c>
      <c r="B8" s="74" t="s">
        <v>60</v>
      </c>
      <c r="C8" s="75">
        <v>5</v>
      </c>
      <c r="D8" s="76" t="s">
        <v>15</v>
      </c>
      <c r="E8" s="77" t="s">
        <v>64</v>
      </c>
      <c r="F8" s="37" t="s">
        <v>77</v>
      </c>
      <c r="G8" s="126" t="s">
        <v>47</v>
      </c>
      <c r="H8" s="126" t="s">
        <v>48</v>
      </c>
      <c r="I8" s="126"/>
      <c r="J8" s="126" t="s">
        <v>18</v>
      </c>
      <c r="K8" s="132" t="s">
        <v>52</v>
      </c>
      <c r="L8" s="38">
        <f t="shared" si="0"/>
        <v>13500</v>
      </c>
      <c r="M8" s="39">
        <v>2700</v>
      </c>
      <c r="N8" s="40">
        <v>199</v>
      </c>
      <c r="O8" s="41">
        <f t="shared" si="1"/>
        <v>995</v>
      </c>
      <c r="P8" s="42" t="str">
        <f t="shared" si="2"/>
        <v>VYHOVUJE</v>
      </c>
      <c r="Q8" s="129" t="s">
        <v>3</v>
      </c>
      <c r="R8" s="71"/>
    </row>
    <row r="9" spans="1:18" ht="69" customHeight="1" x14ac:dyDescent="0.25">
      <c r="A9" s="78">
        <v>3</v>
      </c>
      <c r="B9" s="79" t="s">
        <v>61</v>
      </c>
      <c r="C9" s="80">
        <v>5</v>
      </c>
      <c r="D9" s="81" t="s">
        <v>15</v>
      </c>
      <c r="E9" s="82" t="s">
        <v>65</v>
      </c>
      <c r="F9" s="20" t="s">
        <v>80</v>
      </c>
      <c r="G9" s="127"/>
      <c r="H9" s="127"/>
      <c r="I9" s="127"/>
      <c r="J9" s="127"/>
      <c r="K9" s="133"/>
      <c r="L9" s="4">
        <f t="shared" si="0"/>
        <v>18000</v>
      </c>
      <c r="M9" s="28">
        <v>3600</v>
      </c>
      <c r="N9" s="43">
        <v>199</v>
      </c>
      <c r="O9" s="21">
        <f t="shared" si="1"/>
        <v>995</v>
      </c>
      <c r="P9" s="44" t="str">
        <f t="shared" si="2"/>
        <v>VYHOVUJE</v>
      </c>
      <c r="Q9" s="130"/>
      <c r="R9" s="71"/>
    </row>
    <row r="10" spans="1:18" ht="69" customHeight="1" x14ac:dyDescent="0.25">
      <c r="A10" s="78">
        <v>4</v>
      </c>
      <c r="B10" s="79" t="s">
        <v>62</v>
      </c>
      <c r="C10" s="80">
        <v>5</v>
      </c>
      <c r="D10" s="81" t="s">
        <v>15</v>
      </c>
      <c r="E10" s="82" t="s">
        <v>65</v>
      </c>
      <c r="F10" s="20" t="s">
        <v>78</v>
      </c>
      <c r="G10" s="127"/>
      <c r="H10" s="127"/>
      <c r="I10" s="127"/>
      <c r="J10" s="127"/>
      <c r="K10" s="133"/>
      <c r="L10" s="4">
        <f t="shared" si="0"/>
        <v>18000</v>
      </c>
      <c r="M10" s="28">
        <v>3600</v>
      </c>
      <c r="N10" s="43">
        <v>199</v>
      </c>
      <c r="O10" s="21">
        <f t="shared" si="1"/>
        <v>995</v>
      </c>
      <c r="P10" s="44" t="str">
        <f t="shared" si="2"/>
        <v>VYHOVUJE</v>
      </c>
      <c r="Q10" s="130"/>
      <c r="R10" s="71"/>
    </row>
    <row r="11" spans="1:18" ht="69" customHeight="1" thickBot="1" x14ac:dyDescent="0.3">
      <c r="A11" s="83">
        <v>5</v>
      </c>
      <c r="B11" s="84" t="s">
        <v>63</v>
      </c>
      <c r="C11" s="85">
        <v>5</v>
      </c>
      <c r="D11" s="86" t="s">
        <v>15</v>
      </c>
      <c r="E11" s="87" t="s">
        <v>65</v>
      </c>
      <c r="F11" s="29" t="s">
        <v>79</v>
      </c>
      <c r="G11" s="128"/>
      <c r="H11" s="128"/>
      <c r="I11" s="128"/>
      <c r="J11" s="128"/>
      <c r="K11" s="134"/>
      <c r="L11" s="5">
        <f t="shared" si="0"/>
        <v>18000</v>
      </c>
      <c r="M11" s="30">
        <v>3600</v>
      </c>
      <c r="N11" s="45">
        <v>199</v>
      </c>
      <c r="O11" s="25">
        <f t="shared" si="1"/>
        <v>995</v>
      </c>
      <c r="P11" s="46" t="str">
        <f t="shared" si="2"/>
        <v>VYHOVUJE</v>
      </c>
      <c r="Q11" s="131"/>
      <c r="R11" s="71"/>
    </row>
    <row r="12" spans="1:18" ht="51.75" customHeight="1" thickTop="1" x14ac:dyDescent="0.25">
      <c r="A12" s="73">
        <v>6</v>
      </c>
      <c r="B12" s="88" t="s">
        <v>74</v>
      </c>
      <c r="C12" s="75">
        <v>1</v>
      </c>
      <c r="D12" s="76" t="s">
        <v>15</v>
      </c>
      <c r="E12" s="89" t="s">
        <v>19</v>
      </c>
      <c r="F12" s="37" t="s">
        <v>81</v>
      </c>
      <c r="G12" s="126" t="s">
        <v>47</v>
      </c>
      <c r="H12" s="126" t="s">
        <v>21</v>
      </c>
      <c r="I12" s="126" t="s">
        <v>22</v>
      </c>
      <c r="J12" s="126" t="s">
        <v>23</v>
      </c>
      <c r="K12" s="126" t="s">
        <v>53</v>
      </c>
      <c r="L12" s="38">
        <f t="shared" si="0"/>
        <v>1600</v>
      </c>
      <c r="M12" s="47">
        <v>1600</v>
      </c>
      <c r="N12" s="40">
        <v>1485</v>
      </c>
      <c r="O12" s="41">
        <f t="shared" si="1"/>
        <v>1485</v>
      </c>
      <c r="P12" s="42" t="str">
        <f t="shared" si="2"/>
        <v>VYHOVUJE</v>
      </c>
      <c r="Q12" s="129" t="s">
        <v>3</v>
      </c>
      <c r="R12" s="71"/>
    </row>
    <row r="13" spans="1:18" ht="30" x14ac:dyDescent="0.25">
      <c r="A13" s="78">
        <v>7</v>
      </c>
      <c r="B13" s="90" t="s">
        <v>71</v>
      </c>
      <c r="C13" s="80">
        <v>1</v>
      </c>
      <c r="D13" s="81" t="s">
        <v>15</v>
      </c>
      <c r="E13" s="91" t="s">
        <v>19</v>
      </c>
      <c r="F13" s="20" t="s">
        <v>82</v>
      </c>
      <c r="G13" s="127"/>
      <c r="H13" s="127"/>
      <c r="I13" s="127"/>
      <c r="J13" s="127"/>
      <c r="K13" s="127"/>
      <c r="L13" s="4">
        <f t="shared" si="0"/>
        <v>2000</v>
      </c>
      <c r="M13" s="48">
        <v>2000</v>
      </c>
      <c r="N13" s="43">
        <v>1870</v>
      </c>
      <c r="O13" s="21">
        <f t="shared" si="1"/>
        <v>1870</v>
      </c>
      <c r="P13" s="44" t="str">
        <f t="shared" si="2"/>
        <v>VYHOVUJE</v>
      </c>
      <c r="Q13" s="130"/>
      <c r="R13" s="71"/>
    </row>
    <row r="14" spans="1:18" ht="30" x14ac:dyDescent="0.25">
      <c r="A14" s="78">
        <v>8</v>
      </c>
      <c r="B14" s="90" t="s">
        <v>72</v>
      </c>
      <c r="C14" s="80">
        <v>1</v>
      </c>
      <c r="D14" s="81" t="s">
        <v>15</v>
      </c>
      <c r="E14" s="91" t="s">
        <v>19</v>
      </c>
      <c r="F14" s="20" t="s">
        <v>83</v>
      </c>
      <c r="G14" s="127"/>
      <c r="H14" s="127"/>
      <c r="I14" s="127"/>
      <c r="J14" s="127"/>
      <c r="K14" s="127"/>
      <c r="L14" s="4">
        <f t="shared" si="0"/>
        <v>2000</v>
      </c>
      <c r="M14" s="48">
        <v>2000</v>
      </c>
      <c r="N14" s="43">
        <v>1870</v>
      </c>
      <c r="O14" s="21">
        <f t="shared" si="1"/>
        <v>1870</v>
      </c>
      <c r="P14" s="44" t="str">
        <f t="shared" si="2"/>
        <v>VYHOVUJE</v>
      </c>
      <c r="Q14" s="130"/>
      <c r="R14" s="71"/>
    </row>
    <row r="15" spans="1:18" ht="30" x14ac:dyDescent="0.25">
      <c r="A15" s="78">
        <v>9</v>
      </c>
      <c r="B15" s="90" t="s">
        <v>73</v>
      </c>
      <c r="C15" s="80">
        <v>1</v>
      </c>
      <c r="D15" s="81" t="s">
        <v>15</v>
      </c>
      <c r="E15" s="91" t="s">
        <v>19</v>
      </c>
      <c r="F15" s="20" t="s">
        <v>84</v>
      </c>
      <c r="G15" s="127"/>
      <c r="H15" s="127"/>
      <c r="I15" s="127"/>
      <c r="J15" s="127"/>
      <c r="K15" s="127"/>
      <c r="L15" s="4">
        <f t="shared" si="0"/>
        <v>2000</v>
      </c>
      <c r="M15" s="28">
        <v>2000</v>
      </c>
      <c r="N15" s="43">
        <v>1870</v>
      </c>
      <c r="O15" s="21">
        <f t="shared" si="1"/>
        <v>1870</v>
      </c>
      <c r="P15" s="44" t="str">
        <f t="shared" si="2"/>
        <v>VYHOVUJE</v>
      </c>
      <c r="Q15" s="130"/>
      <c r="R15" s="71"/>
    </row>
    <row r="16" spans="1:18" ht="26.25" customHeight="1" thickBot="1" x14ac:dyDescent="0.3">
      <c r="A16" s="83">
        <v>10</v>
      </c>
      <c r="B16" s="92" t="s">
        <v>75</v>
      </c>
      <c r="C16" s="85">
        <v>1</v>
      </c>
      <c r="D16" s="86" t="s">
        <v>15</v>
      </c>
      <c r="E16" s="93" t="s">
        <v>20</v>
      </c>
      <c r="F16" s="29" t="s">
        <v>85</v>
      </c>
      <c r="G16" s="128"/>
      <c r="H16" s="128"/>
      <c r="I16" s="128"/>
      <c r="J16" s="128"/>
      <c r="K16" s="128"/>
      <c r="L16" s="5">
        <f t="shared" si="0"/>
        <v>800</v>
      </c>
      <c r="M16" s="30">
        <v>800</v>
      </c>
      <c r="N16" s="45">
        <v>743</v>
      </c>
      <c r="O16" s="25">
        <f t="shared" si="1"/>
        <v>743</v>
      </c>
      <c r="P16" s="46" t="str">
        <f t="shared" si="2"/>
        <v>VYHOVUJE</v>
      </c>
      <c r="Q16" s="131"/>
      <c r="R16" s="71"/>
    </row>
    <row r="17" spans="1:18" ht="30.75" customHeight="1" thickTop="1" x14ac:dyDescent="0.25">
      <c r="A17" s="73">
        <v>11</v>
      </c>
      <c r="B17" s="94" t="s">
        <v>24</v>
      </c>
      <c r="C17" s="75">
        <v>3</v>
      </c>
      <c r="D17" s="76" t="s">
        <v>15</v>
      </c>
      <c r="E17" s="89" t="s">
        <v>25</v>
      </c>
      <c r="F17" s="37" t="s">
        <v>86</v>
      </c>
      <c r="G17" s="126" t="s">
        <v>47</v>
      </c>
      <c r="H17" s="126" t="s">
        <v>48</v>
      </c>
      <c r="I17" s="126"/>
      <c r="J17" s="126" t="s">
        <v>50</v>
      </c>
      <c r="K17" s="126" t="s">
        <v>55</v>
      </c>
      <c r="L17" s="38">
        <f t="shared" si="0"/>
        <v>9081</v>
      </c>
      <c r="M17" s="39">
        <v>3027</v>
      </c>
      <c r="N17" s="40">
        <v>2318</v>
      </c>
      <c r="O17" s="41">
        <f t="shared" si="1"/>
        <v>6954</v>
      </c>
      <c r="P17" s="42" t="str">
        <f t="shared" si="2"/>
        <v>VYHOVUJE</v>
      </c>
      <c r="Q17" s="129" t="s">
        <v>3</v>
      </c>
      <c r="R17" s="71"/>
    </row>
    <row r="18" spans="1:18" ht="27" customHeight="1" x14ac:dyDescent="0.25">
      <c r="A18" s="78">
        <v>12</v>
      </c>
      <c r="B18" s="95" t="s">
        <v>26</v>
      </c>
      <c r="C18" s="80">
        <v>1</v>
      </c>
      <c r="D18" s="81" t="s">
        <v>15</v>
      </c>
      <c r="E18" s="91" t="s">
        <v>27</v>
      </c>
      <c r="F18" s="20" t="s">
        <v>87</v>
      </c>
      <c r="G18" s="127"/>
      <c r="H18" s="127"/>
      <c r="I18" s="127"/>
      <c r="J18" s="127"/>
      <c r="K18" s="127"/>
      <c r="L18" s="4">
        <f t="shared" si="0"/>
        <v>3438</v>
      </c>
      <c r="M18" s="28">
        <v>3438</v>
      </c>
      <c r="N18" s="43">
        <v>3280</v>
      </c>
      <c r="O18" s="21">
        <f t="shared" si="1"/>
        <v>3280</v>
      </c>
      <c r="P18" s="44" t="str">
        <f t="shared" si="2"/>
        <v>VYHOVUJE</v>
      </c>
      <c r="Q18" s="130"/>
      <c r="R18" s="71"/>
    </row>
    <row r="19" spans="1:18" ht="27" customHeight="1" x14ac:dyDescent="0.25">
      <c r="A19" s="78">
        <v>13</v>
      </c>
      <c r="B19" s="95" t="s">
        <v>28</v>
      </c>
      <c r="C19" s="80">
        <v>2</v>
      </c>
      <c r="D19" s="81" t="s">
        <v>15</v>
      </c>
      <c r="E19" s="91" t="s">
        <v>25</v>
      </c>
      <c r="F19" s="20" t="s">
        <v>88</v>
      </c>
      <c r="G19" s="127"/>
      <c r="H19" s="127"/>
      <c r="I19" s="127"/>
      <c r="J19" s="127"/>
      <c r="K19" s="127"/>
      <c r="L19" s="4">
        <f t="shared" si="0"/>
        <v>4616</v>
      </c>
      <c r="M19" s="28">
        <v>2308</v>
      </c>
      <c r="N19" s="43">
        <v>2078</v>
      </c>
      <c r="O19" s="21">
        <f t="shared" si="1"/>
        <v>4156</v>
      </c>
      <c r="P19" s="44" t="str">
        <f t="shared" si="2"/>
        <v>VYHOVUJE</v>
      </c>
      <c r="Q19" s="130"/>
      <c r="R19" s="71"/>
    </row>
    <row r="20" spans="1:18" ht="28.5" customHeight="1" x14ac:dyDescent="0.25">
      <c r="A20" s="78">
        <v>14</v>
      </c>
      <c r="B20" s="95" t="s">
        <v>29</v>
      </c>
      <c r="C20" s="80">
        <v>1</v>
      </c>
      <c r="D20" s="81" t="s">
        <v>15</v>
      </c>
      <c r="E20" s="91" t="s">
        <v>30</v>
      </c>
      <c r="F20" s="20" t="s">
        <v>89</v>
      </c>
      <c r="G20" s="127"/>
      <c r="H20" s="127"/>
      <c r="I20" s="127"/>
      <c r="J20" s="127"/>
      <c r="K20" s="127"/>
      <c r="L20" s="4">
        <f t="shared" si="0"/>
        <v>1882</v>
      </c>
      <c r="M20" s="28">
        <v>1882</v>
      </c>
      <c r="N20" s="43">
        <v>1670</v>
      </c>
      <c r="O20" s="21">
        <f t="shared" si="1"/>
        <v>1670</v>
      </c>
      <c r="P20" s="44" t="str">
        <f t="shared" si="2"/>
        <v>VYHOVUJE</v>
      </c>
      <c r="Q20" s="130"/>
      <c r="R20" s="71"/>
    </row>
    <row r="21" spans="1:18" ht="28.5" customHeight="1" x14ac:dyDescent="0.25">
      <c r="A21" s="78">
        <v>15</v>
      </c>
      <c r="B21" s="95" t="s">
        <v>31</v>
      </c>
      <c r="C21" s="80">
        <v>1</v>
      </c>
      <c r="D21" s="81" t="s">
        <v>15</v>
      </c>
      <c r="E21" s="91" t="s">
        <v>30</v>
      </c>
      <c r="F21" s="20" t="s">
        <v>90</v>
      </c>
      <c r="G21" s="127"/>
      <c r="H21" s="127"/>
      <c r="I21" s="127"/>
      <c r="J21" s="127"/>
      <c r="K21" s="127"/>
      <c r="L21" s="4">
        <f t="shared" si="0"/>
        <v>1882</v>
      </c>
      <c r="M21" s="28">
        <v>1882</v>
      </c>
      <c r="N21" s="43">
        <v>1670</v>
      </c>
      <c r="O21" s="21">
        <f t="shared" si="1"/>
        <v>1670</v>
      </c>
      <c r="P21" s="44" t="str">
        <f t="shared" si="2"/>
        <v>VYHOVUJE</v>
      </c>
      <c r="Q21" s="130"/>
      <c r="R21" s="71"/>
    </row>
    <row r="22" spans="1:18" ht="62.25" customHeight="1" x14ac:dyDescent="0.25">
      <c r="A22" s="78">
        <v>16</v>
      </c>
      <c r="B22" s="96" t="s">
        <v>66</v>
      </c>
      <c r="C22" s="97">
        <v>2</v>
      </c>
      <c r="D22" s="98" t="s">
        <v>15</v>
      </c>
      <c r="E22" s="99" t="s">
        <v>70</v>
      </c>
      <c r="F22" s="20" t="s">
        <v>96</v>
      </c>
      <c r="G22" s="127"/>
      <c r="H22" s="127"/>
      <c r="I22" s="127"/>
      <c r="J22" s="127"/>
      <c r="K22" s="127"/>
      <c r="L22" s="4">
        <f t="shared" si="0"/>
        <v>7000</v>
      </c>
      <c r="M22" s="28">
        <v>3500</v>
      </c>
      <c r="N22" s="43">
        <v>3500</v>
      </c>
      <c r="O22" s="21">
        <f t="shared" si="1"/>
        <v>7000</v>
      </c>
      <c r="P22" s="44" t="str">
        <f t="shared" si="2"/>
        <v>VYHOVUJE</v>
      </c>
      <c r="Q22" s="130"/>
      <c r="R22" s="71"/>
    </row>
    <row r="23" spans="1:18" ht="71.25" customHeight="1" thickBot="1" x14ac:dyDescent="0.3">
      <c r="A23" s="83">
        <v>17</v>
      </c>
      <c r="B23" s="93" t="s">
        <v>67</v>
      </c>
      <c r="C23" s="85">
        <v>1</v>
      </c>
      <c r="D23" s="86" t="s">
        <v>15</v>
      </c>
      <c r="E23" s="93" t="s">
        <v>68</v>
      </c>
      <c r="F23" s="29" t="s">
        <v>95</v>
      </c>
      <c r="G23" s="128"/>
      <c r="H23" s="128"/>
      <c r="I23" s="128"/>
      <c r="J23" s="128"/>
      <c r="K23" s="128"/>
      <c r="L23" s="5">
        <f t="shared" si="0"/>
        <v>2000</v>
      </c>
      <c r="M23" s="30">
        <v>2000</v>
      </c>
      <c r="N23" s="45">
        <v>599</v>
      </c>
      <c r="O23" s="25">
        <f t="shared" si="1"/>
        <v>599</v>
      </c>
      <c r="P23" s="46" t="str">
        <f t="shared" si="2"/>
        <v>VYHOVUJE</v>
      </c>
      <c r="Q23" s="131"/>
      <c r="R23" s="71"/>
    </row>
    <row r="24" spans="1:18" ht="69" customHeight="1" thickTop="1" x14ac:dyDescent="0.25">
      <c r="A24" s="73">
        <v>18</v>
      </c>
      <c r="B24" s="77" t="s">
        <v>69</v>
      </c>
      <c r="C24" s="75">
        <v>2</v>
      </c>
      <c r="D24" s="76" t="s">
        <v>15</v>
      </c>
      <c r="E24" s="77" t="s">
        <v>58</v>
      </c>
      <c r="F24" s="37" t="s">
        <v>91</v>
      </c>
      <c r="G24" s="126" t="s">
        <v>47</v>
      </c>
      <c r="H24" s="126" t="s">
        <v>48</v>
      </c>
      <c r="I24" s="126"/>
      <c r="J24" s="126" t="s">
        <v>49</v>
      </c>
      <c r="K24" s="126" t="s">
        <v>54</v>
      </c>
      <c r="L24" s="38">
        <f t="shared" si="0"/>
        <v>2600</v>
      </c>
      <c r="M24" s="39">
        <v>1300</v>
      </c>
      <c r="N24" s="40">
        <v>785</v>
      </c>
      <c r="O24" s="41">
        <f t="shared" si="1"/>
        <v>1570</v>
      </c>
      <c r="P24" s="42" t="str">
        <f t="shared" si="2"/>
        <v>VYHOVUJE</v>
      </c>
      <c r="Q24" s="129" t="s">
        <v>3</v>
      </c>
      <c r="R24" s="71"/>
    </row>
    <row r="25" spans="1:18" ht="66.75" customHeight="1" x14ac:dyDescent="0.25">
      <c r="A25" s="78">
        <v>19</v>
      </c>
      <c r="B25" s="91" t="s">
        <v>32</v>
      </c>
      <c r="C25" s="80">
        <v>2</v>
      </c>
      <c r="D25" s="81" t="s">
        <v>15</v>
      </c>
      <c r="E25" s="91" t="s">
        <v>56</v>
      </c>
      <c r="F25" s="20" t="s">
        <v>92</v>
      </c>
      <c r="G25" s="127"/>
      <c r="H25" s="127"/>
      <c r="I25" s="127"/>
      <c r="J25" s="127"/>
      <c r="K25" s="127"/>
      <c r="L25" s="4">
        <f t="shared" si="0"/>
        <v>3200</v>
      </c>
      <c r="M25" s="28">
        <v>1600</v>
      </c>
      <c r="N25" s="43">
        <v>1089</v>
      </c>
      <c r="O25" s="21">
        <f t="shared" si="1"/>
        <v>2178</v>
      </c>
      <c r="P25" s="44" t="str">
        <f t="shared" si="2"/>
        <v>VYHOVUJE</v>
      </c>
      <c r="Q25" s="130"/>
      <c r="R25" s="71"/>
    </row>
    <row r="26" spans="1:18" ht="66.75" customHeight="1" x14ac:dyDescent="0.25">
      <c r="A26" s="78">
        <v>20</v>
      </c>
      <c r="B26" s="91" t="s">
        <v>33</v>
      </c>
      <c r="C26" s="80">
        <v>2</v>
      </c>
      <c r="D26" s="81" t="s">
        <v>15</v>
      </c>
      <c r="E26" s="91" t="s">
        <v>57</v>
      </c>
      <c r="F26" s="20" t="s">
        <v>93</v>
      </c>
      <c r="G26" s="127"/>
      <c r="H26" s="127"/>
      <c r="I26" s="127"/>
      <c r="J26" s="127"/>
      <c r="K26" s="127"/>
      <c r="L26" s="4">
        <f t="shared" si="0"/>
        <v>3200</v>
      </c>
      <c r="M26" s="28">
        <v>1600</v>
      </c>
      <c r="N26" s="43">
        <v>1089</v>
      </c>
      <c r="O26" s="21">
        <f t="shared" si="1"/>
        <v>2178</v>
      </c>
      <c r="P26" s="44" t="str">
        <f t="shared" si="2"/>
        <v>VYHOVUJE</v>
      </c>
      <c r="Q26" s="130"/>
      <c r="R26" s="71"/>
    </row>
    <row r="27" spans="1:18" ht="73.5" customHeight="1" thickBot="1" x14ac:dyDescent="0.3">
      <c r="A27" s="83">
        <v>21</v>
      </c>
      <c r="B27" s="93" t="s">
        <v>34</v>
      </c>
      <c r="C27" s="85">
        <v>2</v>
      </c>
      <c r="D27" s="86" t="s">
        <v>15</v>
      </c>
      <c r="E27" s="93" t="s">
        <v>56</v>
      </c>
      <c r="F27" s="29" t="s">
        <v>94</v>
      </c>
      <c r="G27" s="128"/>
      <c r="H27" s="128"/>
      <c r="I27" s="128"/>
      <c r="J27" s="128"/>
      <c r="K27" s="128"/>
      <c r="L27" s="5">
        <f t="shared" si="0"/>
        <v>3200</v>
      </c>
      <c r="M27" s="30">
        <v>1600</v>
      </c>
      <c r="N27" s="45">
        <v>1089</v>
      </c>
      <c r="O27" s="25">
        <f t="shared" si="1"/>
        <v>2178</v>
      </c>
      <c r="P27" s="46" t="str">
        <f t="shared" si="2"/>
        <v>VYHOVUJE</v>
      </c>
      <c r="Q27" s="131"/>
      <c r="R27" s="71"/>
    </row>
    <row r="28" spans="1:18" ht="60.75" customHeight="1" thickTop="1" thickBot="1" x14ac:dyDescent="0.3">
      <c r="A28" s="125" t="s">
        <v>14</v>
      </c>
      <c r="B28" s="125"/>
      <c r="C28" s="125"/>
      <c r="D28" s="125"/>
      <c r="E28" s="125"/>
      <c r="F28" s="125"/>
      <c r="G28" s="125"/>
      <c r="H28" s="15"/>
      <c r="I28" s="15"/>
      <c r="J28" s="100"/>
      <c r="K28" s="100"/>
      <c r="L28" s="1"/>
      <c r="M28" s="26" t="s">
        <v>5</v>
      </c>
      <c r="N28" s="115" t="s">
        <v>6</v>
      </c>
      <c r="O28" s="116"/>
      <c r="P28" s="117"/>
      <c r="Q28" s="101"/>
    </row>
    <row r="29" spans="1:18" ht="33" customHeight="1" thickTop="1" thickBot="1" x14ac:dyDescent="0.3">
      <c r="A29" s="118" t="s">
        <v>4</v>
      </c>
      <c r="B29" s="118"/>
      <c r="C29" s="118"/>
      <c r="D29" s="118"/>
      <c r="E29" s="118"/>
      <c r="F29" s="118"/>
      <c r="G29" s="102"/>
      <c r="J29" s="16"/>
      <c r="K29" s="16"/>
      <c r="L29" s="2"/>
      <c r="M29" s="50">
        <f>SUM(L7:L27)</f>
        <v>124575</v>
      </c>
      <c r="N29" s="119">
        <f>SUM(O7:O27)</f>
        <v>49829</v>
      </c>
      <c r="O29" s="120"/>
      <c r="P29" s="121"/>
      <c r="Q29" s="103"/>
    </row>
    <row r="30" spans="1:18" ht="39.75" customHeight="1" thickTop="1" x14ac:dyDescent="0.25">
      <c r="H30" s="17"/>
      <c r="I30" s="17"/>
      <c r="J30" s="18"/>
      <c r="K30" s="18"/>
      <c r="L30" s="106"/>
      <c r="M30" s="106"/>
      <c r="N30" s="107"/>
      <c r="O30" s="107"/>
      <c r="P30" s="107"/>
      <c r="Q30" s="103"/>
      <c r="R30" s="107"/>
    </row>
    <row r="31" spans="1:18" ht="19.899999999999999" customHeight="1" x14ac:dyDescent="0.25">
      <c r="J31" s="18"/>
      <c r="K31" s="18"/>
      <c r="L31" s="106"/>
      <c r="M31" s="3"/>
      <c r="N31" s="3"/>
      <c r="O31" s="3"/>
      <c r="P31" s="107"/>
      <c r="Q31" s="103"/>
      <c r="R31" s="107"/>
    </row>
    <row r="32" spans="1:18" ht="71.25" customHeight="1" x14ac:dyDescent="0.25">
      <c r="J32" s="18"/>
      <c r="K32" s="18"/>
      <c r="L32" s="106"/>
      <c r="M32" s="3"/>
      <c r="N32" s="3"/>
      <c r="O32" s="3"/>
      <c r="P32" s="107"/>
      <c r="Q32" s="103"/>
      <c r="R32" s="107"/>
    </row>
    <row r="33" spans="1:18" ht="36" customHeight="1" x14ac:dyDescent="0.25">
      <c r="J33" s="108"/>
      <c r="K33" s="108"/>
      <c r="L33" s="109"/>
      <c r="M33" s="106"/>
      <c r="N33" s="107"/>
      <c r="O33" s="107"/>
      <c r="P33" s="107"/>
      <c r="Q33" s="103"/>
      <c r="R33" s="107"/>
    </row>
    <row r="34" spans="1:18" ht="14.25" customHeight="1" x14ac:dyDescent="0.25">
      <c r="A34" s="107"/>
      <c r="B34" s="110"/>
      <c r="C34" s="111"/>
      <c r="D34" s="112"/>
      <c r="E34" s="110"/>
      <c r="F34" s="106"/>
      <c r="G34" s="110"/>
      <c r="H34" s="110"/>
      <c r="I34" s="113"/>
      <c r="J34" s="113"/>
      <c r="K34" s="113"/>
      <c r="L34" s="106"/>
      <c r="M34" s="106"/>
      <c r="N34" s="107"/>
      <c r="O34" s="107"/>
      <c r="P34" s="107"/>
      <c r="Q34" s="103"/>
      <c r="R34" s="107"/>
    </row>
    <row r="35" spans="1:18" ht="14.25" customHeight="1" x14ac:dyDescent="0.25">
      <c r="A35" s="107"/>
      <c r="B35" s="110"/>
      <c r="C35" s="111"/>
      <c r="D35" s="112"/>
      <c r="E35" s="110"/>
      <c r="F35" s="106"/>
      <c r="G35" s="110"/>
      <c r="H35" s="110"/>
      <c r="I35" s="113"/>
      <c r="J35" s="113"/>
      <c r="K35" s="113"/>
      <c r="L35" s="106"/>
      <c r="M35" s="106"/>
      <c r="N35" s="107"/>
      <c r="O35" s="107"/>
      <c r="P35" s="107"/>
      <c r="Q35" s="103"/>
      <c r="R35" s="107"/>
    </row>
    <row r="36" spans="1:18" ht="14.25" customHeight="1" x14ac:dyDescent="0.25">
      <c r="A36" s="107"/>
      <c r="B36" s="110"/>
      <c r="C36" s="111"/>
      <c r="D36" s="112"/>
      <c r="E36" s="110"/>
      <c r="F36" s="106"/>
      <c r="G36" s="110"/>
      <c r="H36" s="110"/>
      <c r="I36" s="113"/>
      <c r="J36" s="113"/>
      <c r="K36" s="113"/>
      <c r="L36" s="106"/>
      <c r="M36" s="106"/>
      <c r="N36" s="107"/>
      <c r="O36" s="107"/>
      <c r="P36" s="107"/>
      <c r="Q36" s="103"/>
      <c r="R36" s="107"/>
    </row>
    <row r="37" spans="1:18" ht="14.25" customHeight="1" x14ac:dyDescent="0.25">
      <c r="A37" s="107"/>
      <c r="B37" s="110"/>
      <c r="C37" s="111"/>
      <c r="D37" s="112"/>
      <c r="E37" s="110"/>
      <c r="F37" s="106"/>
      <c r="G37" s="110"/>
      <c r="H37" s="110"/>
      <c r="I37" s="113"/>
      <c r="J37" s="113"/>
      <c r="K37" s="113"/>
      <c r="L37" s="106"/>
      <c r="M37" s="106"/>
      <c r="N37" s="107"/>
      <c r="O37" s="107"/>
      <c r="P37" s="107"/>
      <c r="Q37" s="103"/>
      <c r="R37" s="107"/>
    </row>
    <row r="38" spans="1:18" x14ac:dyDescent="0.25">
      <c r="B38" s="9"/>
      <c r="C38" s="72"/>
      <c r="D38" s="9"/>
      <c r="E38" s="9"/>
      <c r="F38" s="72"/>
      <c r="G38" s="9"/>
      <c r="H38" s="9"/>
      <c r="K38" s="9"/>
      <c r="L38" s="72"/>
    </row>
    <row r="39" spans="1:18" x14ac:dyDescent="0.25">
      <c r="B39" s="9"/>
      <c r="C39" s="72"/>
      <c r="D39" s="9"/>
      <c r="E39" s="9"/>
      <c r="F39" s="72"/>
      <c r="G39" s="9"/>
      <c r="H39" s="9"/>
      <c r="K39" s="9"/>
      <c r="L39" s="72"/>
    </row>
    <row r="40" spans="1:18" x14ac:dyDescent="0.25">
      <c r="B40" s="9"/>
      <c r="C40" s="72"/>
      <c r="D40" s="9"/>
      <c r="E40" s="9"/>
      <c r="F40" s="72"/>
      <c r="G40" s="9"/>
      <c r="H40" s="9"/>
      <c r="K40" s="9"/>
      <c r="L40" s="72"/>
    </row>
  </sheetData>
  <sheetProtection password="F79C" sheet="1" objects="1" scenarios="1" selectLockedCells="1"/>
  <mergeCells count="30">
    <mergeCell ref="Q8:Q11"/>
    <mergeCell ref="Q12:Q16"/>
    <mergeCell ref="Q17:Q23"/>
    <mergeCell ref="Q24:Q27"/>
    <mergeCell ref="G24:G27"/>
    <mergeCell ref="H24:H27"/>
    <mergeCell ref="I24:I27"/>
    <mergeCell ref="J24:J27"/>
    <mergeCell ref="K24:K27"/>
    <mergeCell ref="J12:J16"/>
    <mergeCell ref="K12:K16"/>
    <mergeCell ref="K8:K11"/>
    <mergeCell ref="G8:G11"/>
    <mergeCell ref="H8:H11"/>
    <mergeCell ref="I8:I11"/>
    <mergeCell ref="J8:J11"/>
    <mergeCell ref="N28:P28"/>
    <mergeCell ref="A29:F29"/>
    <mergeCell ref="N29:P29"/>
    <mergeCell ref="A1:B1"/>
    <mergeCell ref="N1:P1"/>
    <mergeCell ref="A28:G28"/>
    <mergeCell ref="K17:K23"/>
    <mergeCell ref="J17:J23"/>
    <mergeCell ref="I17:I23"/>
    <mergeCell ref="H17:H23"/>
    <mergeCell ref="G17:G23"/>
    <mergeCell ref="G12:G16"/>
    <mergeCell ref="H12:H16"/>
    <mergeCell ref="I12:I16"/>
  </mergeCells>
  <conditionalFormatting sqref="A7:A27">
    <cfRule type="containsBlanks" dxfId="18" priority="59">
      <formula>LEN(TRIM(A7))=0</formula>
    </cfRule>
  </conditionalFormatting>
  <conditionalFormatting sqref="A7:A27">
    <cfRule type="cellIs" dxfId="17" priority="54" operator="greaterThanOrEqual">
      <formula>1</formula>
    </cfRule>
  </conditionalFormatting>
  <conditionalFormatting sqref="P7:P27">
    <cfRule type="cellIs" dxfId="16" priority="50" operator="equal">
      <formula>"NEVYHOVUJE"</formula>
    </cfRule>
    <cfRule type="cellIs" dxfId="15" priority="51" operator="equal">
      <formula>"VYHOVUJE"</formula>
    </cfRule>
  </conditionalFormatting>
  <conditionalFormatting sqref="F7:F27 N7 N12:N27">
    <cfRule type="notContainsBlanks" dxfId="14" priority="24">
      <formula>LEN(TRIM(F7))&gt;0</formula>
    </cfRule>
    <cfRule type="containsBlanks" dxfId="13" priority="25">
      <formula>LEN(TRIM(F7))=0</formula>
    </cfRule>
  </conditionalFormatting>
  <conditionalFormatting sqref="F7:F27 N7 N12:N27">
    <cfRule type="notContainsBlanks" dxfId="12" priority="23">
      <formula>LEN(TRIM(F7))&gt;0</formula>
    </cfRule>
  </conditionalFormatting>
  <conditionalFormatting sqref="F7:F27">
    <cfRule type="notContainsBlanks" dxfId="11" priority="22">
      <formula>LEN(TRIM(F7))&gt;0</formula>
    </cfRule>
    <cfRule type="containsBlanks" dxfId="10" priority="26">
      <formula>LEN(TRIM(F7))=0</formula>
    </cfRule>
  </conditionalFormatting>
  <conditionalFormatting sqref="C7">
    <cfRule type="containsBlanks" dxfId="9" priority="10">
      <formula>LEN(TRIM(C7))=0</formula>
    </cfRule>
  </conditionalFormatting>
  <conditionalFormatting sqref="C8:C11">
    <cfRule type="containsBlanks" dxfId="8" priority="9">
      <formula>LEN(TRIM(C8))=0</formula>
    </cfRule>
  </conditionalFormatting>
  <conditionalFormatting sqref="N8:N11">
    <cfRule type="notContainsBlanks" dxfId="7" priority="7">
      <formula>LEN(TRIM(N8))&gt;0</formula>
    </cfRule>
    <cfRule type="containsBlanks" dxfId="6" priority="8">
      <formula>LEN(TRIM(N8))=0</formula>
    </cfRule>
  </conditionalFormatting>
  <conditionalFormatting sqref="N8:N11">
    <cfRule type="notContainsBlanks" dxfId="5" priority="6">
      <formula>LEN(TRIM(N8))&gt;0</formula>
    </cfRule>
  </conditionalFormatting>
  <conditionalFormatting sqref="C12:C16">
    <cfRule type="containsBlanks" dxfId="4" priority="5">
      <formula>LEN(TRIM(C12))=0</formula>
    </cfRule>
  </conditionalFormatting>
  <conditionalFormatting sqref="C17:C21">
    <cfRule type="containsBlanks" dxfId="3" priority="4">
      <formula>LEN(TRIM(C17))=0</formula>
    </cfRule>
  </conditionalFormatting>
  <conditionalFormatting sqref="C23">
    <cfRule type="containsBlanks" dxfId="2" priority="3">
      <formula>LEN(TRIM(C23))=0</formula>
    </cfRule>
  </conditionalFormatting>
  <conditionalFormatting sqref="C22">
    <cfRule type="containsBlanks" dxfId="1" priority="2">
      <formula>LEN(TRIM(C22))=0</formula>
    </cfRule>
  </conditionalFormatting>
  <conditionalFormatting sqref="C24:C27">
    <cfRule type="containsBlanks" dxfId="0" priority="1">
      <formula>LEN(TRIM(C24))=0</formula>
    </cfRule>
  </conditionalFormatting>
  <dataValidations count="3">
    <dataValidation type="list" showInputMessage="1" showErrorMessage="1" sqref="D7:D27" xr:uid="{00000000-0002-0000-0000-000000000000}">
      <formula1>"ks,bal,sada,"</formula1>
    </dataValidation>
    <dataValidation type="list" showInputMessage="1" showErrorMessage="1" sqref="H24 H17 H7:H8 H12" xr:uid="{00000000-0002-0000-0000-000001000000}">
      <formula1>"ANO,NE"</formula1>
    </dataValidation>
    <dataValidation type="list" allowBlank="1" showInputMessage="1" showErrorMessage="1" sqref="Q7 Q12 Q17 Q24" xr:uid="{00000000-0002-0000-0000-000002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'D:\Temp\vancat\[3219-0003-17 Krouparová Tonery_OKI_352_2017_final_DFPR.xlsx]CPV'!#REF!</xm:f>
          </x14:formula1>
          <xm:sqref>Q8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YocRJ05c8+bXVeDKvmcgWu7EbBW0kQY1ROLNU7R7ZHA=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Q99kGD/jkfefa5pnImMpeTRzHxFBoXyEXUJa2dulDoc=</DigestValue>
    </Reference>
  </SignedInfo>
  <SignatureValue>dW+Bw6rsc6NOpNwJyRPgE9+Esu9ezVuujQoGllMHjcm/D0HY/LDylSiK2/IThjLiubyrBubW+Foo
ybDfZQvmIlH6wtYz3u8CN6U8zQCcIaBnQ3Bsv2AsrlHjrFkDCnatoSchNKW7I+8GpQuerA9EC77r
XVfWMM2WWxtiNEOiTXG5bkBpRl1aUnIS/PBT7OXiVgCsoAQh0xbr2CfFKpKTnTXypzgcKoYq1/Ku
9A8I/oePgfv/L8l0eOIa4v2FltivgVNChBfL25UK0hCfde5exMCqi4Iex5cWOz5AeH7/NMEUZLSi
v2q5sEHWpQaEs7aOwbkL6quLpbnQjaaol0dTAg==</SignatureValue>
  <KeyInfo>
    <X509Data>
      <X509Certificate>MIIHuTCCBqGgAwIBAgIDJKN+MA0GCSqGSIb3DQEBCwUAMF8xCzAJBgNVBAYTAkNaMSwwKgYDVQQKDCPEjGVza8OhIHBvxaF0YSwgcy5wLiBbScSMIDQ3MTE0OTgzXTEiMCAGA1UEAxMZUG9zdFNpZ251bSBRdWFsaWZpZWQgQ0EgMjAeFw0xNzA2MjYwODIyMDFaFw0xODA2MjYwODIyMD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DKiTnePt+Hrj6tNkWnO89+Av0g8Mb2bKw34M+hf7xgq065cr0TvHtc52vrj6rCJKDhfS6nZ8YXXJBr2uvQFQttEKniNzIRfrd+8b3ek3rheWONKyPOc34Tdkdfnn+y/1reRoPCZX7/bU+wU3NYPFmzLrR5q2ukYmN2wOHC+dfwztepN0tQ3+BkN3hOg0ZgyTn3q59DhGnYKo6ymMrr39xkF0zroWPnxbOOpyf8wW542ol+jpilt8J7wtFEd/9M59Gs8vBMyLBrplpByuP3p0XX5OxyxdoLyGLvZWkJW94gjF+0cw8S2qlmHPKqe5hQK2f2lkwxWKFd+oXb14E9jZOlAgMBAAGjggQqMIIEJjBLBgNVHREERDBCgRpqYW4uc2tsZW5pY2thQGNkcm1hcmtldC5jeqAZBgkrBgEEAdwZAgGgDBMKMTUyMzk4NDQ4N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QMiVOTr/arMHLLY+ZdRftWTttqbjANBgkqhkiG9w0BAQsFAAOCAQEAQ1ZtK4xaxCXtSp6ZH0ppSd5cRMz2FZh0i3DnqTVQUMEJfL8HA/IXo+2y3YR+CQRlpSFQl03NGslPFWpJ0YioG6Rewr+g9I0w1DiCkudFuXXrd2nLRDing8vy61+5lEpWtUAzMcN7vx+XRZzKRpwC8ZvEcCQ2r3pquDWphunQLie70tPX+vpAr5uHL/3p4XVZOCHzfeuDfwMyQO+wYy7UA/Wx3LchkkT3v5Z+vir9HXLiyfXCyFVe/E0VRwURQ3d7kNE7EGGQDYqKd3NSRXnm+R23xXQw/h0qt3XicKjguF2wpDRuXO1MZYMptAi2cD6YDoafIWZb0OM2a/u7N5Z3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mxEOmflu4RB2HCKUaB/OR2eLp5CVMmpUs1PvG2FDRX4=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VuKn9r5xMn4O01kLT4jrYMRBvjGzzcZJWeaCuEZ+Qf4=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Hr4nnrvxD9k63ch5ATruWOcKTCZlu8GZ4QFt3FUzpow=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LqavkL15osmTehWqBQQ2s/VbcS/n35z41/8eQy4J0OI=</DigestValue>
      </Reference>
      <Reference URI="/xl/sharedStrings.xml?ContentType=application/vnd.openxmlformats-officedocument.spreadsheetml.sharedStrings+xml">
        <DigestMethod Algorithm="http://www.w3.org/2001/04/xmlenc#sha256"/>
        <DigestValue>GqAvUufjXYqCKE1XOgzEzIaHBsjEf/Bi+3HIuOUIC3g=</DigestValue>
      </Reference>
      <Reference URI="/xl/styles.xml?ContentType=application/vnd.openxmlformats-officedocument.spreadsheetml.styles+xml">
        <DigestMethod Algorithm="http://www.w3.org/2001/04/xmlenc#sha256"/>
        <DigestValue>Azl639TlbESiq2uwNyFLCouHurjPkD+A7aaiFsJnXFc=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cvZvNh7IdciCC6KZA8hyWx2HV2CQchCfBKsW7nAcGXk=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h8SlHB2p46sBIAdnwbKRMViY7LgLERY3RMqJ62ziY0k=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2017-08-22T07:52:59Z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2017-08-22T07:52:59Z</xd:SigningTime>
          <xd:SigningCertificate>
            <xd:Cert>
              <xd:CertDigest>
                <DigestMethod Algorithm="http://www.w3.org/2001/04/xmlenc#sha256"/>
                <DigestValue>JlgrqTCGGHCO6B5NS+Tt1UZWalxJWiQJoyOW1AH+mo8=</DigestValue>
              </xd:CertDigest>
              <xd:IssuerSerial>
                <X509IssuerName>CN=PostSignum Qualified CA 2, O="Česká pošta, s.p. [IČ 47114983]", C=CZ</X509IssuerName>
                <X509SerialNumber>2401150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Dokument vytvořil a schválil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PJI4dS8kpJkwhjYGqCpDw/A5uic=</DigestValue>
    </Reference>
    <Reference URI="#idOfficeObject" Type="http://www.w3.org/2000/09/xmldsig#Object">
      <DigestMethod Algorithm="http://www.w3.org/2000/09/xmldsig#sha1"/>
      <DigestValue>PRvtHXVB/aT6fZ+LUZyV4ByePDg=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oZtiMHQz0a2xHdg4BmbvsoPOmfA=</DigestValue>
    </Reference>
  </SignedInfo>
  <SignatureValue>vW2jFeVCAUmFd70eGHpxLXD2gTHB8fo7lBykWy4hNjmjxzovynyLTTFtT0VXQAZgxF4C9t34IQiK
UOA8/RRdKrAueD6KqwuSTeLoe7H0CoxvGUDYAc+spFvMJOAIfdcsuPqbGn4uhTbOUF/KyU2xRZyG
PbRaPcne5/EIn1/nPmzoxq3qJE3DrZCr1O4Ql0A623+bfIp/R6Jv52TUTYY9Wa9mzz8ft3Bl8KcZ
ZsAVNncKmGYiZlntBVZ6U56RXo4ZEoxlKnD3gzbGEEPYwjqJbotvFptq+z7lzco7wHaKVv8q3Qme
e/fJ4gv2wTqspJrd9IRtXRlGCIjy3X+SQ/tbXg==</SignatureValue>
  <KeyInfo>
    <X509Data>
      <X509Certificate>MIIIHDCCBwSgAwIBAgIDH4tTMA0GCSqGSIb3DQEBCwUAMF8xCzAJBgNVBAYTAkNaMSwwKgYDVQQK
DCPEjGVza8OhIHBvxaF0YSwgcy5wLiBbScSMIDQ3MTE0OTgzXTEiMCAGA1UEAxMZUG9zdFNpZ251
bSBRdWFsaWZpZWQgQ0EgMjAeFw0xNjEwMTAwNzUxMDJaFw0xNzEwMzAwNzUxMDJaMIIBGjELMAkG
A1UEBhMCQ1oxFzAVBgNVBGETDk5UUkNaLTQ5Nzc3NTEzMTkwNwYDVQQKDDBaw6FwYWRvxI1lc2vD
oSB1bml2ZXJ6aXRhIHYgUGx6bmkgW0nEjCA0OTc3NzUxM10xEjAQBgNVBAsMCXJla3RvcsOhdDEO
MAwGA1UECxMFMTIzMTExKjAoBgNVBAMMIURvYy4gSW5nLiBWbGFkaW3DrXIgRHVjaGVrLCBQaC5E
LjEPMA0GA1UEBBMGRHVjaGVrMRIwEAYDVQQqDAlWbGFkaW3DrXIxEDAOBgNVBAUTB1AxNzYwMTMx
MDAuBgNVBAwMJ3Byb3Jla3RvciBwcm8gcm96dm9qIGEgdm7Em2rFocOtIHZ6dGFoeTCCASIwDQYJ
KoZIhvcNAQEBBQADggEPADCCAQoCggEBAMsybMzp0J71pty2eLR/MibhrzzrbzZ/4eygpYNmAtOE
GPhGTJ6I9z4cvje2m8syBazW/CMMM3Vm6uRdFaqP0B7Hi45/TSA9sCZL5vFGWVjPl0wgtHRw6xOr
oAaJ5jd7xGkhbZPbvvaJy75YoFW51Xh5BhjNLAcpgWDryFgQJ5KzFIK9g5lphLHrozUMyQnc6Js0
RR3dFXeC+/hQaKKLMwHtL3l7C2rNP9hRbUdxQNl5XEacJ4TMyYrdFOOW+0qNiO6wpTygGMifpgys
CsksBYZeTBmE5ehtJ5Vq5P6d6FzQTJjM5XWnHKVFHJgzxhCUnoXPD4bfh33gZUE7aVa/QXkCAwEA
AaOCBCIwggQeMEMGA1UdEQQ8MDqBEmR1Y2hla3ZAcmVrLnpjdS5jeqAZBgkrBgEEAdwZAgGgDBMK
MTQ4MTM4MTY3MaAJBgNVBA2gAhMAMAkGA1UdEwQCMAAwggErBgNVHSAEggEiMIIBHjCCAQ8GCGeB
BgEEARFkMIIBATCB2AYIKwYBBQUHAgIwgcsagchUZW50byBrdmFsaWZpa292YW55IGNlcnRpZmlr
YXQgcHJvIGVsZWt0cm9uaWNreSBwb2RwaXMgYnlsIHZ5ZGFuIHYgc291bGFkdSBzIG5hcml6ZW5p
bSBFVSBjLiA5MTAvMjAxNC5UaGlzIGlzIGEgcXVhbGlmaWVkIGNlcnRpZmljYXRlIGZvciBlbGVj
dHJvbmljIHNpZ25hdHVyZSBhY2NvcmRpbmcgdG8gUmVndWxhdGlvbiAoRVUpIE5vIDkxMC8yMDE0
LjAkBggrBgEFBQcCARYYaHR0cDovL3d3dy5wb3N0c2lnbnVtLmN6MAkGBwQAi+xAAQAwgZsGCCsG
AQUFBwEDBIGOMIGLMAgGBgQAjkYBATBqBgYEAI5GAQUwYDAuFihodHRwczovL3d3dy5wb3N0c2ln
bnVtLmN6L3Bkcy9wZHNfZW4ucGRmEwJlbjAuFihodHRwczovL3d3dy5wb3N0c2lnbnVtLmN6L3Bk
cy9wZHNfY3MucGRmEwJjczATBgYEAI5GAQYwCQYHBACORgEGATCB+gYIKwYBBQUHAQEEge0wgeow
OwYIKwYBBQUHMAKGL2h0dHA6Ly93d3cucG9zdHNpZ251bS5jei9jcnQvcHNxdWFsaWZpZWRjYTIu
Y3J0MDwGCCsGAQUFBzAChjBodHRwOi8vd3d3Mi5wb3N0c2lnbnVtLmN6L2NydC9wc3F1YWxpZmll
ZGNhMi5jcnQwOwYIKwYBBQUHMAKGL2h0dHA6Ly9wb3N0c2lnbnVtLnR0Yy5jei9jcnQvcHNxdWFs
aWZpZWRjYTIuY3J0MDAGCCsGAQUFBzABhiRodHRwOi8vb2NzcC5wb3N0c2lnbnVtLmN6L09DU1Av
UUNBMi8wDgYDVR0PAQH/BAQDAgXgMB8GA1UdIwQYMBaAFInoTN+LJjk+1yQuEg565+Yn5daXMIGx
BgNVHR8EgakwgaYwNaAzoDGGL2h0dHA6Ly93d3cucG9zdHNpZ251bS5jei9jcmwvcHNxdWFsaWZp
ZWRjYTIuY3JsMDagNKAyhjBodHRwOi8vd3d3Mi5wb3N0c2lnbnVtLmN6L2NybC9wc3F1YWxpZmll
ZGNhMi5jcmwwNaAzoDGGL2h0dHA6Ly9wb3N0c2lnbnVtLnR0Yy5jei9jcmwvcHNxdWFsaWZpZWRj
YTIuY3JsMB0GA1UdDgQWBBRLFa9rnpSl/706jM/D3OCVIpJehDANBgkqhkiG9w0BAQsFAAOCAQEA
NhaENbwRN+CWMbIWPsUrFuYkqYGNurgYp1vPEBOWsOvkGaM6NY2t6SWONgNaq4646j5SDI99RbSN
KhtFrXk82sX7Xi5BrxjPPhQC+FW3CqKAZzlsZoVjFYwZFjMEriHj7waIpqWarnj4SExmp5yUmqLo
6AhZCkuROoKu3X0/sHDT9jzteXlI37xK9iW96z17hdhFQueYITQxcimlPy6bJIa/s5m8WFu0/clf
JPFsAKMr/TtnpvgF7w2o2NmG7NenOVSjsdbWQMsDPKNcdMLIi8Q9tpO3kHXQIVkRJBVgSIIaiDeT
rs9aUaWPAWHJTZU8xoere9nhguRO85Xj+9YLkw==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sn6kPj40tL0O89esNoV01OTSkUU=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mkFY9xuKKEfLHaTkNF/zmrsxFaM=</DigestValue>
      </Reference>
      <Reference URI="/xl/sharedStrings.xml?ContentType=application/vnd.openxmlformats-officedocument.spreadsheetml.sharedStrings+xml">
        <DigestMethod Algorithm="http://www.w3.org/2000/09/xmldsig#sha1"/>
        <DigestValue>OgI+JxzKnFUC1oBNbRacnot5taE=</DigestValue>
      </Reference>
      <Reference URI="/xl/calcChain.xml?ContentType=application/vnd.openxmlformats-officedocument.spreadsheetml.calcChain+xml">
        <DigestMethod Algorithm="http://www.w3.org/2000/09/xmldsig#sha1"/>
        <DigestValue>mnMpkRqIs6WqaUBvlPV7PhVt660=</DigestValue>
      </Reference>
      <Reference URI="/xl/worksheets/sheet1.xml?ContentType=application/vnd.openxmlformats-officedocument.spreadsheetml.worksheet+xml">
        <DigestMethod Algorithm="http://www.w3.org/2000/09/xmldsig#sha1"/>
        <DigestValue>ZIwdZXaqlpDfyyR90UHuYFhmOnA=</DigestValue>
      </Reference>
      <Reference URI="/xl/styles.xml?ContentType=application/vnd.openxmlformats-officedocument.spreadsheetml.styles+xml">
        <DigestMethod Algorithm="http://www.w3.org/2000/09/xmldsig#sha1"/>
        <DigestValue>jBOhTPA/6URsPPwAAuH82xXXYwo=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workbook.xml?ContentType=application/vnd.openxmlformats-officedocument.spreadsheetml.sheet.main+xml">
        <DigestMethod Algorithm="http://www.w3.org/2000/09/xmldsig#sha1"/>
        <DigestValue>HbiV/jIjPHJ0K6w2wm9hVhB/d/s=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9S9jVSJOM4aFGK4IUyLPuUy3wG8=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2017-08-25T09:16:47Z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2017-08-25T09:16:47Z</xd:SigningTime>
          <xd:SigningCertificate>
            <xd:Cert>
              <xd:CertDigest>
                <DigestMethod Algorithm="http://www.w3.org/2000/09/xmldsig#sha1"/>
                <DigestValue>3m9sXQCSZT6DXNJpkgExc7MW5fo=</DigestValue>
              </xd:CertDigest>
              <xd:IssuerSerial>
                <X509IssuerName>CN=PostSignum Qualified CA 2, O="Česká pošta, s.p. [IČ 47114983]", C=CZ</X509IssuerName>
                <X509SerialNumber>2067283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Honza</cp:lastModifiedBy>
  <cp:lastPrinted>2015-06-17T10:31:14Z</cp:lastPrinted>
  <dcterms:created xsi:type="dcterms:W3CDTF">2014-03-05T12:43:32Z</dcterms:created>
  <dcterms:modified xsi:type="dcterms:W3CDTF">2017-08-22T07:52:54Z</dcterms:modified>
</cp:coreProperties>
</file>