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9.5. - ZCU - Dodávky tonerů, válců do tiskáren a kopírek 017-2017\"/>
    </mc:Choice>
  </mc:AlternateContent>
  <bookViews>
    <workbookView xWindow="-15" yWindow="105" windowWidth="24240" windowHeight="12735" tabRatio="939"/>
  </bookViews>
  <sheets>
    <sheet name="Tonery" sheetId="22" r:id="rId1"/>
  </sheets>
  <definedNames>
    <definedName name="_xlnm.Print_Area" localSheetId="0">Tonery!$A$1:$O$16</definedName>
  </definedNames>
  <calcPr calcId="152511"/>
</workbook>
</file>

<file path=xl/calcChain.xml><?xml version="1.0" encoding="utf-8"?>
<calcChain xmlns="http://schemas.openxmlformats.org/spreadsheetml/2006/main">
  <c r="N14" i="22" l="1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M7" i="22"/>
  <c r="M8" i="22"/>
  <c r="M9" i="22"/>
  <c r="M10" i="22"/>
  <c r="M11" i="22"/>
  <c r="M12" i="22"/>
  <c r="M13" i="22"/>
  <c r="M14" i="22"/>
  <c r="K16" i="22" l="1"/>
  <c r="L16" i="22"/>
</calcChain>
</file>

<file path=xl/sharedStrings.xml><?xml version="1.0" encoding="utf-8"?>
<sst xmlns="http://schemas.openxmlformats.org/spreadsheetml/2006/main" count="65" uniqueCount="53">
  <si>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</si>
  <si>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</si>
  <si>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</si>
  <si>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</si>
  <si>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</si>
  <si>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</si>
  <si>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</si>
  <si>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</si>
  <si>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</si>
  <si>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</si>
  <si>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</si>
  <si>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</si>
  <si>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 xml:space="preserve">Originální, nebo kompatibilní toner splňující podmínky certifikátu STMC. Minimální výtěžnost při 5% pokrytí 2500 stran. 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</si>
  <si>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</si>
  <si>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</si>
  <si>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</si>
  <si>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</si>
  <si>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Originální toner. Výtěžnost 14500 stran.</t>
  </si>
  <si>
    <t>Originální toner. Vytíženost 20000 stran.</t>
  </si>
  <si>
    <t>Judita Čechová judita@rice.zcu.cz 37763 4174</t>
  </si>
  <si>
    <t>Budova FEL-RICE, Univerzitní 26,Plzeň</t>
  </si>
  <si>
    <t>Originální toner. Vytíženost 30000 stran.</t>
  </si>
  <si>
    <t>EO - pí Vlková,  tel: 37763 1146</t>
  </si>
  <si>
    <t>Univerzitní 8, Rektorát - kancel.218,Plzeň</t>
  </si>
  <si>
    <t>Tonery - 017 - 2017 (T-017-2017)</t>
  </si>
  <si>
    <t>Priloha_c._1_Kupni_smlouvy_technicka_specifikace_T-017-2017</t>
  </si>
  <si>
    <t>samostatná faktura</t>
  </si>
  <si>
    <t xml:space="preserve">Toner do tiskárny P-4030i  – černý  </t>
  </si>
  <si>
    <t xml:space="preserve">Toner do tiskárny 4505ci – černý   </t>
  </si>
  <si>
    <t>Toner do tiskárny 4505ci – azurový</t>
  </si>
  <si>
    <t xml:space="preserve"> Toner do tiskárny 4505ci – purpurový    </t>
  </si>
  <si>
    <t xml:space="preserve">Toner do tiskárny 4505ci – žlutý </t>
  </si>
  <si>
    <t>Toner do multif. zařízení UTAX CDC 1725-černý</t>
  </si>
  <si>
    <t>Toner do tiskárny OKI MB 460  - černý</t>
  </si>
  <si>
    <t>Originální, nebo kompatibilní toner splňující podmínky certifikátu STMC. Minimální výtěžnost při 5% 3500 stran.</t>
  </si>
  <si>
    <t>Originální  nebo kompatibilní toner splňující podmínky certifikátu STMC. Minimální výtěžnost při 5% pokrytí 20000 stran</t>
  </si>
  <si>
    <t>Toner do tiskárny OKI MB 441 - černý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</si>
  <si>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</si>
  <si>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</si>
  <si>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</si>
  <si>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</si>
  <si>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</si>
  <si>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</si>
  <si>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</si>
  <si>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</si>
  <si>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Originální toner do tiskárny P-4030i  – černý, výtěžnost 14500 stran</t>
  </si>
  <si>
    <t>Originální toner do tiskárny 4505ci – černý, výtěžnost 30000 stran</t>
  </si>
  <si>
    <t>Originální toner do tiskárny 4505ci – azurový, výtěžnost 20000 stran</t>
  </si>
  <si>
    <t>Originální toner do tiskárny 4505ci – purpurový, výtěžnost 20000 stran</t>
  </si>
  <si>
    <t>Originální toner do tiskárny 4505ci – žlutý, výtěžnost 20000 stran</t>
  </si>
  <si>
    <t>PRINTLINE kompatibilní toner s OKI 44992402 / pro B401d, MB441 / 2.500 stran, Black</t>
  </si>
  <si>
    <t>Xerox kompatibilní s OKI 43979102/ toner cerný 3500 str.</t>
  </si>
  <si>
    <t>Originální toner do multif. zařízení UTAX CDC 1725-černý, výtěžnost při 5% pokrytí 20000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</si>
</sst>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164" fontId="0" fillId="0" borderId="0" xfId="0" applyNumberFormat="1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left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left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6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A10" zoomScale="80" zoomScaleNormal="80" zoomScaleSheetLayoutView="55" workbookViewId="0">
      <selection activeCell="K22" sqref="K22"/>
    </sheetView>
  </sheetViews>
  <sheetFormatPr defaultRowHeight="15" x14ac:dyDescent="0.25"/>
  <cols>
    <col min="1" max="1" width="5.7109375" customWidth="1"/>
    <col min="2" max="2" width="46" style="16" customWidth="1"/>
    <col min="3" max="3" width="9.7109375" style="2" customWidth="1"/>
    <col min="4" max="4" width="9" style="15" customWidth="1"/>
    <col min="5" max="5" width="53.140625" style="16" customWidth="1"/>
    <col min="6" max="6" width="82.7109375" style="1" customWidth="1"/>
    <col min="7" max="7" width="20.85546875" style="16" customWidth="1"/>
    <col min="8" max="8" width="18.5703125" style="14" customWidth="1"/>
    <col min="9" max="9" width="21.140625" style="16" customWidth="1"/>
    <col min="10" max="10" width="22.140625" style="1" hidden="1" customWidth="1"/>
    <col min="11" max="11" width="20.85546875" customWidth="1"/>
    <col min="12" max="12" width="26.5703125" customWidth="1"/>
    <col min="13" max="13" width="21" customWidth="1"/>
    <col min="14" max="14" width="19.42578125" customWidth="1"/>
    <col min="15" max="15" width="51.7109375" style="32" customWidth="1"/>
    <col min="17" max="17" width="17.85546875" customWidth="1"/>
  </cols>
  <sheetData>
    <row r="1" spans="1:17" s="14" customFormat="1" ht="24.6" customHeight="1" x14ac:dyDescent="0.25">
      <c r="A1" s="97" t="s">
        <v>24</v>
      </c>
      <c r="B1" s="98"/>
      <c r="C1" s="23"/>
      <c r="D1" s="23"/>
      <c r="E1" s="19"/>
      <c r="F1" s="60"/>
      <c r="G1" s="61"/>
      <c r="H1" s="62"/>
      <c r="I1" s="19"/>
      <c r="J1" s="19"/>
      <c r="K1" s="20"/>
      <c r="L1" s="99" t="s">
        <v>25</v>
      </c>
      <c r="M1" s="99"/>
      <c r="N1" s="99"/>
      <c r="O1" s="63"/>
    </row>
    <row r="2" spans="1:17" s="14" customFormat="1" ht="18.75" customHeight="1" x14ac:dyDescent="0.25">
      <c r="A2" s="20"/>
      <c r="B2" s="19"/>
      <c r="C2" s="17"/>
      <c r="D2" s="18"/>
      <c r="E2" s="19"/>
      <c r="F2" s="64"/>
      <c r="G2" s="64"/>
      <c r="H2" s="64"/>
      <c r="I2" s="19"/>
      <c r="J2" s="19"/>
      <c r="K2" s="20"/>
      <c r="L2" s="65"/>
      <c r="M2" s="65"/>
      <c r="N2" s="20"/>
      <c r="O2" s="66"/>
    </row>
    <row r="3" spans="1:17" s="14" customFormat="1" ht="27.75" customHeight="1" x14ac:dyDescent="0.25">
      <c r="A3" s="67"/>
      <c r="B3" s="68" t="s">
        <v>11</v>
      </c>
      <c r="C3" s="64"/>
      <c r="D3" s="64"/>
      <c r="E3" s="64"/>
      <c r="F3" s="64"/>
      <c r="G3" s="64"/>
      <c r="H3" s="64"/>
      <c r="I3" s="65"/>
      <c r="J3" s="63"/>
      <c r="K3" s="63"/>
      <c r="L3" s="65"/>
      <c r="M3" s="65"/>
      <c r="N3" s="20"/>
      <c r="O3" s="63"/>
    </row>
    <row r="4" spans="1:17" s="14" customFormat="1" ht="21" customHeight="1" thickBot="1" x14ac:dyDescent="0.3">
      <c r="A4" s="69"/>
      <c r="B4" s="70" t="s">
        <v>14</v>
      </c>
      <c r="C4" s="64"/>
      <c r="D4" s="64"/>
      <c r="E4" s="64"/>
      <c r="F4" s="64"/>
      <c r="G4" s="64"/>
      <c r="H4" s="64"/>
      <c r="I4" s="65"/>
      <c r="J4" s="19"/>
      <c r="K4" s="19"/>
      <c r="L4" s="65"/>
      <c r="M4" s="65"/>
      <c r="N4" s="20"/>
      <c r="O4" s="63"/>
    </row>
    <row r="5" spans="1:17" s="14" customFormat="1" ht="42.75" customHeight="1" thickBot="1" x14ac:dyDescent="0.3">
      <c r="A5" s="21"/>
      <c r="B5" s="22"/>
      <c r="C5" s="23"/>
      <c r="D5" s="23"/>
      <c r="E5" s="19"/>
      <c r="F5" s="34" t="s">
        <v>13</v>
      </c>
      <c r="G5" s="19"/>
      <c r="H5" s="20"/>
      <c r="I5" s="19"/>
      <c r="J5" s="24"/>
      <c r="K5" s="20"/>
      <c r="L5" s="37" t="s">
        <v>13</v>
      </c>
      <c r="M5" s="20"/>
      <c r="N5" s="20"/>
      <c r="O5" s="71"/>
    </row>
    <row r="6" spans="1:17" s="14" customFormat="1" ht="112.5" customHeight="1" thickTop="1" thickBot="1" x14ac:dyDescent="0.3">
      <c r="A6" s="25" t="s">
        <v>1</v>
      </c>
      <c r="B6" s="44" t="s">
        <v>37</v>
      </c>
      <c r="C6" s="44" t="s">
        <v>0</v>
      </c>
      <c r="D6" s="44" t="s">
        <v>38</v>
      </c>
      <c r="E6" s="44" t="s">
        <v>39</v>
      </c>
      <c r="F6" s="40" t="s">
        <v>2</v>
      </c>
      <c r="G6" s="44" t="s">
        <v>40</v>
      </c>
      <c r="H6" s="56" t="s">
        <v>41</v>
      </c>
      <c r="I6" s="44" t="s">
        <v>42</v>
      </c>
      <c r="J6" s="44" t="s">
        <v>43</v>
      </c>
      <c r="K6" s="44" t="s">
        <v>7</v>
      </c>
      <c r="L6" s="38" t="s">
        <v>8</v>
      </c>
      <c r="M6" s="56" t="s">
        <v>9</v>
      </c>
      <c r="N6" s="56" t="s">
        <v>10</v>
      </c>
      <c r="O6" s="44" t="s">
        <v>44</v>
      </c>
    </row>
    <row r="7" spans="1:17" ht="45.75" customHeight="1" thickTop="1" x14ac:dyDescent="0.25">
      <c r="A7" s="72">
        <v>1</v>
      </c>
      <c r="B7" s="73" t="s">
        <v>27</v>
      </c>
      <c r="C7" s="74">
        <v>4</v>
      </c>
      <c r="D7" s="58" t="s">
        <v>16</v>
      </c>
      <c r="E7" s="75" t="s">
        <v>17</v>
      </c>
      <c r="F7" s="46" t="s">
        <v>45</v>
      </c>
      <c r="G7" s="101" t="s">
        <v>26</v>
      </c>
      <c r="H7" s="101" t="s">
        <v>19</v>
      </c>
      <c r="I7" s="101" t="s">
        <v>20</v>
      </c>
      <c r="J7" s="11">
        <f t="shared" ref="J7:J14" si="0">C7*K7</f>
        <v>10000</v>
      </c>
      <c r="K7" s="47">
        <v>2500</v>
      </c>
      <c r="L7" s="48">
        <v>2034</v>
      </c>
      <c r="M7" s="43">
        <f t="shared" ref="M7:M14" si="1">C7*L7</f>
        <v>8136</v>
      </c>
      <c r="N7" s="49" t="str">
        <f t="shared" ref="N7:N14" si="2">IF(ISNUMBER(L7), IF(L7&gt;K7,"NEVYHOVUJE","VYHOVUJE")," ")</f>
        <v>VYHOVUJE</v>
      </c>
      <c r="O7" s="88" t="s">
        <v>3</v>
      </c>
      <c r="Q7" s="3"/>
    </row>
    <row r="8" spans="1:17" ht="31.5" customHeight="1" x14ac:dyDescent="0.25">
      <c r="A8" s="76">
        <v>2</v>
      </c>
      <c r="B8" s="77" t="s">
        <v>28</v>
      </c>
      <c r="C8" s="45">
        <v>2</v>
      </c>
      <c r="D8" s="59" t="s">
        <v>16</v>
      </c>
      <c r="E8" s="78" t="s">
        <v>21</v>
      </c>
      <c r="F8" s="35" t="s">
        <v>46</v>
      </c>
      <c r="G8" s="102"/>
      <c r="H8" s="102"/>
      <c r="I8" s="102"/>
      <c r="J8" s="12">
        <f t="shared" si="0"/>
        <v>7800</v>
      </c>
      <c r="K8" s="50">
        <v>3900</v>
      </c>
      <c r="L8" s="51">
        <v>2534</v>
      </c>
      <c r="M8" s="36">
        <f t="shared" si="1"/>
        <v>5068</v>
      </c>
      <c r="N8" s="52" t="str">
        <f t="shared" si="2"/>
        <v>VYHOVUJE</v>
      </c>
      <c r="O8" s="89"/>
      <c r="Q8" s="3"/>
    </row>
    <row r="9" spans="1:17" ht="30" customHeight="1" x14ac:dyDescent="0.25">
      <c r="A9" s="76">
        <v>3</v>
      </c>
      <c r="B9" s="77" t="s">
        <v>29</v>
      </c>
      <c r="C9" s="45">
        <v>2</v>
      </c>
      <c r="D9" s="59" t="s">
        <v>16</v>
      </c>
      <c r="E9" s="78" t="s">
        <v>18</v>
      </c>
      <c r="F9" s="35" t="s">
        <v>47</v>
      </c>
      <c r="G9" s="102"/>
      <c r="H9" s="102"/>
      <c r="I9" s="102"/>
      <c r="J9" s="12">
        <f t="shared" si="0"/>
        <v>10200</v>
      </c>
      <c r="K9" s="50">
        <v>5100</v>
      </c>
      <c r="L9" s="51">
        <v>3402</v>
      </c>
      <c r="M9" s="36">
        <f t="shared" si="1"/>
        <v>6804</v>
      </c>
      <c r="N9" s="52" t="str">
        <f t="shared" si="2"/>
        <v>VYHOVUJE</v>
      </c>
      <c r="O9" s="89"/>
      <c r="Q9" s="3"/>
    </row>
    <row r="10" spans="1:17" ht="43.5" customHeight="1" x14ac:dyDescent="0.25">
      <c r="A10" s="76">
        <v>4</v>
      </c>
      <c r="B10" s="77" t="s">
        <v>30</v>
      </c>
      <c r="C10" s="45">
        <v>2</v>
      </c>
      <c r="D10" s="59" t="s">
        <v>16</v>
      </c>
      <c r="E10" s="78" t="s">
        <v>18</v>
      </c>
      <c r="F10" s="35" t="s">
        <v>48</v>
      </c>
      <c r="G10" s="102"/>
      <c r="H10" s="102"/>
      <c r="I10" s="102"/>
      <c r="J10" s="12">
        <f t="shared" si="0"/>
        <v>10200</v>
      </c>
      <c r="K10" s="50">
        <v>5100</v>
      </c>
      <c r="L10" s="51">
        <v>3402</v>
      </c>
      <c r="M10" s="36">
        <f t="shared" si="1"/>
        <v>6804</v>
      </c>
      <c r="N10" s="52" t="str">
        <f t="shared" si="2"/>
        <v>VYHOVUJE</v>
      </c>
      <c r="O10" s="89"/>
      <c r="Q10" s="3"/>
    </row>
    <row r="11" spans="1:17" ht="34.5" customHeight="1" x14ac:dyDescent="0.25">
      <c r="A11" s="76">
        <v>5</v>
      </c>
      <c r="B11" s="77" t="s">
        <v>31</v>
      </c>
      <c r="C11" s="45">
        <v>2</v>
      </c>
      <c r="D11" s="59" t="s">
        <v>16</v>
      </c>
      <c r="E11" s="78" t="s">
        <v>18</v>
      </c>
      <c r="F11" s="35" t="s">
        <v>49</v>
      </c>
      <c r="G11" s="102"/>
      <c r="H11" s="102"/>
      <c r="I11" s="102"/>
      <c r="J11" s="12">
        <f t="shared" si="0"/>
        <v>10200</v>
      </c>
      <c r="K11" s="50">
        <v>5100</v>
      </c>
      <c r="L11" s="51">
        <v>3402</v>
      </c>
      <c r="M11" s="36">
        <f t="shared" si="1"/>
        <v>6804</v>
      </c>
      <c r="N11" s="52" t="str">
        <f t="shared" si="2"/>
        <v>VYHOVUJE</v>
      </c>
      <c r="O11" s="89"/>
      <c r="Q11" s="3"/>
    </row>
    <row r="12" spans="1:17" ht="60.75" customHeight="1" x14ac:dyDescent="0.25">
      <c r="A12" s="76">
        <v>6</v>
      </c>
      <c r="B12" s="77" t="s">
        <v>36</v>
      </c>
      <c r="C12" s="45">
        <v>3</v>
      </c>
      <c r="D12" s="59" t="s">
        <v>16</v>
      </c>
      <c r="E12" s="78" t="s">
        <v>12</v>
      </c>
      <c r="F12" s="35" t="s">
        <v>50</v>
      </c>
      <c r="G12" s="102"/>
      <c r="H12" s="102"/>
      <c r="I12" s="102"/>
      <c r="J12" s="12">
        <f t="shared" si="0"/>
        <v>4800</v>
      </c>
      <c r="K12" s="50">
        <v>1600</v>
      </c>
      <c r="L12" s="51">
        <v>532</v>
      </c>
      <c r="M12" s="36">
        <f t="shared" si="1"/>
        <v>1596</v>
      </c>
      <c r="N12" s="52" t="str">
        <f t="shared" si="2"/>
        <v>VYHOVUJE</v>
      </c>
      <c r="O12" s="89"/>
      <c r="Q12" s="3"/>
    </row>
    <row r="13" spans="1:17" ht="102" customHeight="1" x14ac:dyDescent="0.25">
      <c r="A13" s="76">
        <v>7</v>
      </c>
      <c r="B13" s="77" t="s">
        <v>33</v>
      </c>
      <c r="C13" s="45">
        <v>3</v>
      </c>
      <c r="D13" s="59" t="s">
        <v>16</v>
      </c>
      <c r="E13" s="78" t="s">
        <v>34</v>
      </c>
      <c r="F13" s="35" t="s">
        <v>51</v>
      </c>
      <c r="G13" s="102"/>
      <c r="H13" s="102"/>
      <c r="I13" s="102"/>
      <c r="J13" s="12">
        <f t="shared" si="0"/>
        <v>7500</v>
      </c>
      <c r="K13" s="50">
        <v>2500</v>
      </c>
      <c r="L13" s="51">
        <v>348</v>
      </c>
      <c r="M13" s="36">
        <f t="shared" si="1"/>
        <v>1044</v>
      </c>
      <c r="N13" s="52" t="str">
        <f t="shared" si="2"/>
        <v>VYHOVUJE</v>
      </c>
      <c r="O13" s="89"/>
      <c r="Q13" s="3"/>
    </row>
    <row r="14" spans="1:17" ht="45.75" thickBot="1" x14ac:dyDescent="0.3">
      <c r="A14" s="79">
        <v>8</v>
      </c>
      <c r="B14" s="80" t="s">
        <v>32</v>
      </c>
      <c r="C14" s="81">
        <v>2</v>
      </c>
      <c r="D14" s="82" t="s">
        <v>16</v>
      </c>
      <c r="E14" s="83" t="s">
        <v>35</v>
      </c>
      <c r="F14" s="39" t="s">
        <v>52</v>
      </c>
      <c r="G14" s="82" t="s">
        <v>26</v>
      </c>
      <c r="H14" s="82" t="s">
        <v>22</v>
      </c>
      <c r="I14" s="82" t="s">
        <v>23</v>
      </c>
      <c r="J14" s="13">
        <f t="shared" si="0"/>
        <v>4600</v>
      </c>
      <c r="K14" s="53">
        <v>2300</v>
      </c>
      <c r="L14" s="42">
        <v>1557</v>
      </c>
      <c r="M14" s="41">
        <f t="shared" si="1"/>
        <v>3114</v>
      </c>
      <c r="N14" s="54" t="str">
        <f t="shared" si="2"/>
        <v>VYHOVUJE</v>
      </c>
      <c r="O14" s="55" t="s">
        <v>3</v>
      </c>
      <c r="Q14" s="3"/>
    </row>
    <row r="15" spans="1:17" ht="60.75" customHeight="1" thickTop="1" thickBot="1" x14ac:dyDescent="0.3">
      <c r="A15" s="100" t="s">
        <v>15</v>
      </c>
      <c r="B15" s="100"/>
      <c r="C15" s="100"/>
      <c r="D15" s="100"/>
      <c r="E15" s="100"/>
      <c r="F15" s="100"/>
      <c r="G15" s="100"/>
      <c r="H15" s="84"/>
      <c r="I15" s="84"/>
      <c r="J15" s="4"/>
      <c r="K15" s="44" t="s">
        <v>5</v>
      </c>
      <c r="L15" s="90" t="s">
        <v>6</v>
      </c>
      <c r="M15" s="91"/>
      <c r="N15" s="92"/>
      <c r="O15" s="85"/>
    </row>
    <row r="16" spans="1:17" ht="33" customHeight="1" thickTop="1" thickBot="1" x14ac:dyDescent="0.3">
      <c r="A16" s="93" t="s">
        <v>4</v>
      </c>
      <c r="B16" s="93"/>
      <c r="C16" s="93"/>
      <c r="D16" s="93"/>
      <c r="E16" s="93"/>
      <c r="F16" s="93"/>
      <c r="G16" s="86"/>
      <c r="H16" s="28"/>
      <c r="I16" s="28"/>
      <c r="J16" s="5"/>
      <c r="K16" s="57">
        <f>SUM(J7:J14)</f>
        <v>65300</v>
      </c>
      <c r="L16" s="94">
        <f>SUM(M7:M14)</f>
        <v>39370</v>
      </c>
      <c r="M16" s="95"/>
      <c r="N16" s="96"/>
      <c r="O16" s="87"/>
    </row>
    <row r="17" spans="1:16" ht="39.75" customHeight="1" thickTop="1" x14ac:dyDescent="0.25">
      <c r="H17" s="29"/>
      <c r="I17" s="29"/>
      <c r="J17" s="7"/>
      <c r="K17" s="7"/>
      <c r="L17" s="6"/>
      <c r="M17" s="6"/>
      <c r="N17" s="6"/>
      <c r="O17" s="33"/>
      <c r="P17" s="6"/>
    </row>
    <row r="18" spans="1:16" ht="19.899999999999999" customHeight="1" x14ac:dyDescent="0.25">
      <c r="H18" s="29"/>
      <c r="I18" s="29"/>
      <c r="J18" s="7"/>
      <c r="K18" s="8"/>
      <c r="L18" s="8"/>
      <c r="M18" s="8"/>
      <c r="N18" s="6"/>
      <c r="O18" s="33"/>
      <c r="P18" s="6"/>
    </row>
    <row r="19" spans="1:16" ht="71.25" customHeight="1" x14ac:dyDescent="0.25">
      <c r="H19" s="29"/>
      <c r="I19" s="29"/>
      <c r="J19" s="7"/>
      <c r="K19" s="8"/>
      <c r="L19" s="8"/>
      <c r="M19" s="8"/>
      <c r="N19" s="6"/>
      <c r="O19" s="33"/>
      <c r="P19" s="6"/>
    </row>
    <row r="20" spans="1:16" ht="36" customHeight="1" x14ac:dyDescent="0.25">
      <c r="H20" s="30"/>
      <c r="I20" s="30"/>
      <c r="J20" s="9"/>
      <c r="K20" s="7"/>
      <c r="L20" s="6"/>
      <c r="M20" s="6"/>
      <c r="N20" s="6"/>
      <c r="O20" s="33"/>
      <c r="P20" s="6"/>
    </row>
    <row r="21" spans="1:16" ht="14.25" customHeight="1" x14ac:dyDescent="0.25">
      <c r="A21" s="6"/>
      <c r="B21" s="26"/>
      <c r="C21" s="10"/>
      <c r="D21" s="27"/>
      <c r="E21" s="26"/>
      <c r="F21" s="7"/>
      <c r="G21" s="26"/>
      <c r="H21" s="31"/>
      <c r="I21" s="31"/>
      <c r="J21" s="7"/>
      <c r="K21" s="7"/>
      <c r="L21" s="6"/>
      <c r="M21" s="6"/>
      <c r="N21" s="6"/>
      <c r="O21" s="33"/>
      <c r="P21" s="6"/>
    </row>
    <row r="22" spans="1:16" ht="14.25" customHeight="1" x14ac:dyDescent="0.25">
      <c r="A22" s="6"/>
      <c r="B22" s="26"/>
      <c r="C22" s="10"/>
      <c r="D22" s="27"/>
      <c r="E22" s="26"/>
      <c r="F22" s="7"/>
      <c r="G22" s="26"/>
      <c r="H22" s="31"/>
      <c r="I22" s="31"/>
      <c r="J22" s="7"/>
      <c r="K22" s="7"/>
      <c r="L22" s="6"/>
      <c r="M22" s="6"/>
      <c r="N22" s="6"/>
      <c r="O22" s="33"/>
      <c r="P22" s="6"/>
    </row>
    <row r="23" spans="1:16" ht="14.25" customHeight="1" x14ac:dyDescent="0.25">
      <c r="A23" s="6"/>
      <c r="B23" s="26"/>
      <c r="C23" s="10"/>
      <c r="D23" s="27"/>
      <c r="E23" s="26"/>
      <c r="F23" s="7"/>
      <c r="G23" s="26"/>
      <c r="H23" s="31"/>
      <c r="I23" s="31"/>
      <c r="J23" s="7"/>
      <c r="K23" s="7"/>
      <c r="L23" s="6"/>
      <c r="M23" s="6"/>
      <c r="N23" s="6"/>
      <c r="O23" s="33"/>
      <c r="P23" s="6"/>
    </row>
    <row r="24" spans="1:16" ht="14.25" customHeight="1" x14ac:dyDescent="0.25">
      <c r="A24" s="6"/>
      <c r="B24" s="26"/>
      <c r="C24" s="10"/>
      <c r="D24" s="27"/>
      <c r="E24" s="26"/>
      <c r="F24" s="7"/>
      <c r="G24" s="26"/>
      <c r="H24" s="31"/>
      <c r="I24" s="31"/>
      <c r="J24" s="7"/>
      <c r="K24" s="7"/>
      <c r="L24" s="6"/>
      <c r="M24" s="6"/>
      <c r="N24" s="6"/>
      <c r="O24" s="33"/>
      <c r="P24" s="6"/>
    </row>
    <row r="25" spans="1:16" x14ac:dyDescent="0.25">
      <c r="B25" s="14"/>
      <c r="C25"/>
      <c r="D25" s="14"/>
      <c r="E25" s="14"/>
      <c r="F25"/>
      <c r="G25" s="14"/>
      <c r="I25" s="14"/>
      <c r="J25"/>
    </row>
    <row r="26" spans="1:16" x14ac:dyDescent="0.25">
      <c r="B26" s="14"/>
      <c r="C26"/>
      <c r="D26" s="14"/>
      <c r="E26" s="14"/>
      <c r="F26"/>
      <c r="G26" s="14"/>
      <c r="I26" s="14"/>
      <c r="J26"/>
    </row>
    <row r="27" spans="1:16" x14ac:dyDescent="0.25">
      <c r="B27" s="14"/>
      <c r="C27"/>
      <c r="D27" s="14"/>
      <c r="E27" s="14"/>
      <c r="F27"/>
      <c r="G27" s="14"/>
      <c r="I27" s="14"/>
      <c r="J27"/>
    </row>
  </sheetData>
  <mergeCells count="10">
    <mergeCell ref="O7:O13"/>
    <mergeCell ref="L15:N15"/>
    <mergeCell ref="A16:F16"/>
    <mergeCell ref="L16:N16"/>
    <mergeCell ref="A1:B1"/>
    <mergeCell ref="L1:N1"/>
    <mergeCell ref="A15:G15"/>
    <mergeCell ref="H7:H13"/>
    <mergeCell ref="I7:I13"/>
    <mergeCell ref="G7:G13"/>
  </mergeCells>
  <conditionalFormatting sqref="A7:A14">
    <cfRule type="containsBlanks" dxfId="15" priority="64">
      <formula>LEN(TRIM(A7))=0</formula>
    </cfRule>
  </conditionalFormatting>
  <conditionalFormatting sqref="A7:A14">
    <cfRule type="cellIs" dxfId="14" priority="59" operator="greaterThanOrEqual">
      <formula>1</formula>
    </cfRule>
  </conditionalFormatting>
  <conditionalFormatting sqref="N7:N14">
    <cfRule type="cellIs" dxfId="13" priority="55" operator="equal">
      <formula>"NEVYHOVUJE"</formula>
    </cfRule>
    <cfRule type="cellIs" dxfId="12" priority="56" operator="equal">
      <formula>"VYHOVUJE"</formula>
    </cfRule>
  </conditionalFormatting>
  <conditionalFormatting sqref="F7:F14">
    <cfRule type="notContainsBlanks" dxfId="11" priority="29">
      <formula>LEN(TRIM(F7))&gt;0</formula>
    </cfRule>
    <cfRule type="containsBlanks" dxfId="10" priority="30">
      <formula>LEN(TRIM(F7))=0</formula>
    </cfRule>
  </conditionalFormatting>
  <conditionalFormatting sqref="F7:F14">
    <cfRule type="notContainsBlanks" dxfId="9" priority="28">
      <formula>LEN(TRIM(F7))&gt;0</formula>
    </cfRule>
  </conditionalFormatting>
  <conditionalFormatting sqref="F7:F14">
    <cfRule type="notContainsBlanks" dxfId="8" priority="27">
      <formula>LEN(TRIM(F7))&gt;0</formula>
    </cfRule>
    <cfRule type="containsBlanks" dxfId="7" priority="31">
      <formula>LEN(TRIM(F7))=0</formula>
    </cfRule>
  </conditionalFormatting>
  <conditionalFormatting sqref="C7:C8 C11:C13">
    <cfRule type="containsBlanks" dxfId="6" priority="7">
      <formula>LEN(TRIM(C7))=0</formula>
    </cfRule>
  </conditionalFormatting>
  <conditionalFormatting sqref="C10">
    <cfRule type="containsBlanks" dxfId="5" priority="6">
      <formula>LEN(TRIM(C10))=0</formula>
    </cfRule>
  </conditionalFormatting>
  <conditionalFormatting sqref="C9">
    <cfRule type="containsBlanks" dxfId="4" priority="5">
      <formula>LEN(TRIM(C9))=0</formula>
    </cfRule>
  </conditionalFormatting>
  <conditionalFormatting sqref="C14">
    <cfRule type="containsBlanks" dxfId="3" priority="4">
      <formula>LEN(TRIM(C14))=0</formula>
    </cfRule>
  </conditionalFormatting>
  <conditionalFormatting sqref="L7:L14">
    <cfRule type="notContainsBlanks" dxfId="2" priority="2">
      <formula>LEN(TRIM(L7))&gt;0</formula>
    </cfRule>
    <cfRule type="containsBlanks" dxfId="1" priority="3">
      <formula>LEN(TRIM(L7))=0</formula>
    </cfRule>
  </conditionalFormatting>
  <conditionalFormatting sqref="L7:L14">
    <cfRule type="notContainsBlanks" dxfId="0" priority="1">
      <formula>LEN(TRIM(L7))&gt;0</formula>
    </cfRule>
  </conditionalFormatting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S+pB+NT3ZBTpnNMVI2AArxCCxVs=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Ji02lHpFO6hv7F8sLd+qe6LF3b8=</DigestValue>
    </Reference>
  </SignedInfo>
  <SignatureValue>u4KBdVVKvrNrSMmeNXmlevxbs9FpafHUb6l+62WeUq5tQTeikszqn3W4T11xZSJysUaE6MyJonrF
eyovD3ldSgSpDaz1zPbSdyyJWMb6dpl02CNdw56Tr49R99osD/YgPbFCeomkNUagX1O5qShod7Fp
TEHyXeXlJ2IH5MJ2DvhDSoN7Uv/JfUhNSFmDOakEEm/zGP36PQVc7Ika5nGHyMGn8uBgGXLdz3EV
vfiMuNkR4BCz6PM8VJlX9dDHQTHMrweJ6iDR7kSEVJoIPq2TBMAEMgF7ece8PjIitPAGCIgGSHbi
mM34IABQkH1JQQbGlpRz5UHf8kXtQ86rMax/QQ==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Ia+0krd7F2moHMg3puXXx5fNnjU=</DigestValue>
      </Reference>
      <Reference URI="/xl/worksheets/sheet1.xml?ContentType=application/vnd.openxmlformats-officedocument.spreadsheetml.worksheet+xml">
        <DigestMethod Algorithm="http://www.w3.org/2000/09/xmldsig#sha1"/>
        <DigestValue>ovtWnSPjISqO96eU9HbIEChQO2o=</DigestValue>
      </Reference>
      <Reference URI="/xl/styles.xml?ContentType=application/vnd.openxmlformats-officedocument.spreadsheetml.styles+xml">
        <DigestMethod Algorithm="http://www.w3.org/2000/09/xmldsig#sha1"/>
        <DigestValue>tWIrZQl0ijb8VjQAy1Ap6KCG9vo=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cUXcR7nDQbVpV5RsM4Fb9/9qGVc=</DigestValue>
      </Reference>
      <Reference URI="/xl/sharedStrings.xml?ContentType=application/vnd.openxmlformats-officedocument.spreadsheetml.sharedStrings+xml">
        <DigestMethod Algorithm="http://www.w3.org/2000/09/xmldsig#sha1"/>
        <DigestValue>FaOOPT0SokKYu8MM57sj4tHGd6I=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2017-05-26T10:52:23Z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2017-05-26T10:52:23Z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UHJQIn2PpuV3cLhb+vYdqQ0QhnE=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mZj0lLBogJoGoFeYFSM7go4EEmE=</DigestValue>
    </Reference>
  </SignedInfo>
  <SignatureValue>DVrTt9/2VgQP0BSUwFUj9SUQeQSY4KkMpJZC92M9sjxseeKRDauo50mwq52fqZLHnIpOhdVKpAOz
5oLfyuBcFcnknpFVBdcDt/H5HPYA5CXNCt9kBj5zGB5LAvwD4lKXDTAEclobTsRY/Z224y4+LOJn
bRDTpMIojAfQ2LUD6LiQVSVIg9oIGUfWhF2/G1Qwvw6E3/NbWurhMD+BcefDj37bBSTZrr4g/jOK
bhIKR7FUcdf0sZ8JhwHBssUBLWC+csZFrXO0daHwhiWvGOC/bwpfyoDlcXaBGyPTd4M/AwhrIXnd
1lUyvhprRjKPTpIl9oIdgTSB+N6DMldFARUgow==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Ia+0krd7F2moHMg3puXXx5fNnjU=</DigestValue>
      </Reference>
      <Reference URI="/xl/worksheets/sheet1.xml?ContentType=application/vnd.openxmlformats-officedocument.spreadsheetml.worksheet+xml">
        <DigestMethod Algorithm="http://www.w3.org/2000/09/xmldsig#sha1"/>
        <DigestValue>ovtWnSPjISqO96eU9HbIEChQO2o=</DigestValue>
      </Reference>
      <Reference URI="/xl/styles.xml?ContentType=application/vnd.openxmlformats-officedocument.spreadsheetml.styles+xml">
        <DigestMethod Algorithm="http://www.w3.org/2000/09/xmldsig#sha1"/>
        <DigestValue>tWIrZQl0ijb8VjQAy1Ap6KCG9vo=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cUXcR7nDQbVpV5RsM4Fb9/9qGVc=</DigestValue>
      </Reference>
      <Reference URI="/xl/sharedStrings.xml?ContentType=application/vnd.openxmlformats-officedocument.spreadsheetml.sharedStrings+xml">
        <DigestMethod Algorithm="http://www.w3.org/2000/09/xmldsig#sha1"/>
        <DigestValue>FaOOPT0SokKYu8MM57sj4tHGd6I=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2017-06-06T09:37:55Z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2017-06-06T09:37:55Z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2017-05-17T13:06:25Z</cp:lastPrinted>
  <dcterms:created xsi:type="dcterms:W3CDTF">2014-03-05T12:43:32Z</dcterms:created>
  <dcterms:modified xsi:type="dcterms:W3CDTF">2017-05-26T07:42:36Z</dcterms:modified>
</cp:coreProperties>
</file>