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70 - Orientační systém b..." sheetId="1" r:id="rId1"/>
    <sheet name="Pokyny pro vyplnění" sheetId="2" r:id="rId2"/>
  </sheets>
  <definedNames>
    <definedName name="_xlnm._FilterDatabase" localSheetId="0" hidden="1">'070 - Orientační systém b...'!$C$71:$K$71</definedName>
    <definedName name="_xlnm.Print_Titles" localSheetId="0">'070 - Orientační systém b...'!$71:$71</definedName>
    <definedName name="_xlnm.Print_Area" localSheetId="0">('070 - Orientační systém b...'!$C$4:$J$34,'070 - Orientační systém b...'!$C$40:$J$55,'070 - Orientační systém b...'!$C$61:$K$95)</definedName>
    <definedName name="_xlnm.Print_Area" localSheetId="1">('Pokyny pro vyplnění'!$B$2:$K$69,'Pokyny pro vyplnění'!$B$72:$K$116,'Pokyny pro vyplnění'!$B$119:$K$184,'Pokyny pro vyplnění'!$B$187:$K$207)</definedName>
  </definedNames>
  <calcPr fullCalcOnLoad="1"/>
</workbook>
</file>

<file path=xl/sharedStrings.xml><?xml version="1.0" encoding="utf-8"?>
<sst xmlns="http://schemas.openxmlformats.org/spreadsheetml/2006/main" count="828" uniqueCount="327">
  <si>
    <t>List obsahuje:</t>
  </si>
  <si>
    <t>False</t>
  </si>
  <si>
    <t>{004C24F0-C928-4D93-ACA5-14103DF25147}</t>
  </si>
  <si>
    <t>21</t>
  </si>
  <si>
    <t>15</t>
  </si>
  <si>
    <t>v ---  níže se nacházejí doplnkové a pomocné údaje k sestavám  --- v</t>
  </si>
  <si>
    <t>Stavba:</t>
  </si>
  <si>
    <t>Orientační systém budov CTPVV a NTIS</t>
  </si>
  <si>
    <t>KSO:</t>
  </si>
  <si>
    <t>CC-CZ:</t>
  </si>
  <si>
    <t>1</t>
  </si>
  <si>
    <t>Místo:</t>
  </si>
  <si>
    <t>Plzeň</t>
  </si>
  <si>
    <t>Datum:</t>
  </si>
  <si>
    <t>01.07.2014</t>
  </si>
  <si>
    <t>10</t>
  </si>
  <si>
    <t>Zadavatel:</t>
  </si>
  <si>
    <t>IČ:</t>
  </si>
  <si>
    <t>ZČÚ Plzeň</t>
  </si>
  <si>
    <t>DIČ:</t>
  </si>
  <si>
    <t>Uchazeč:</t>
  </si>
  <si>
    <t>Projektant:</t>
  </si>
  <si>
    <t>Ateliér Soukup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</si>
  <si>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</si>
  <si>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</si>
  <si>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</si>
  <si>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</si>
  <si>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</si>
  <si>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</si>
  <si>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</si>
  <si>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</si>
  <si>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</si>
  <si>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</si>
  <si>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</si>
  <si>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</si>
  <si>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</si>
  <si>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</si>
  <si>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</si>
  <si>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</si>
  <si>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</si>
  <si>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</si>
  <si>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STA</t>
  </si>
  <si>
    <t>1) Krycí list soupisu</t>
  </si>
  <si>
    <t>2) Rekapitulace</t>
  </si>
  <si>
    <t>3) Soupis prací</t>
  </si>
  <si>
    <t>Zpět na list:</t>
  </si>
  <si>
    <t>Rekapitulace stavby</t>
  </si>
  <si>
    <t>2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</si>
  <si>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</si>
  <si>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</si>
  <si>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</si>
  <si>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</si>
  <si>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</si>
  <si>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</si>
  <si>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</si>
  <si>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</si>
  <si>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</si>
  <si>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</si>
  <si>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</si>
  <si>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</si>
  <si>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</si>
  <si>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</si>
  <si>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</si>
  <si>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</si>
  <si>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</si>
  <si>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</si>
  <si>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</si>
  <si>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</si>
  <si>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</si>
  <si>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</si>
  <si>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</si>
  <si>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</si>
  <si>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</si>
  <si>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767</t>
  </si>
  <si>
    <t>Konstrukce zámečnické</t>
  </si>
  <si>
    <t>5</t>
  </si>
  <si>
    <t>K</t>
  </si>
  <si>
    <t>76701</t>
  </si>
  <si>
    <t>Montáž tabulky</t>
  </si>
  <si>
    <t>kus</t>
  </si>
  <si>
    <t>16</t>
  </si>
  <si>
    <t>1073338315</t>
  </si>
  <si>
    <t>6</t>
  </si>
  <si>
    <t>M</t>
  </si>
  <si>
    <t>55301</t>
  </si>
  <si>
    <t>orientační tabulka, hliník profil, vel 210/105 - OT-1</t>
  </si>
  <si>
    <t>32</t>
  </si>
  <si>
    <t>-1037763160</t>
  </si>
  <si>
    <t>7</t>
  </si>
  <si>
    <t>55302</t>
  </si>
  <si>
    <t>orientační tabulka, hliník profil, vel 210/105 - OT-2</t>
  </si>
  <si>
    <t>-559598126</t>
  </si>
  <si>
    <t>8</t>
  </si>
  <si>
    <t>55303</t>
  </si>
  <si>
    <t>orientační tabulka, hliník profil, vel 105/105 - OT-P</t>
  </si>
  <si>
    <t>-1289552398</t>
  </si>
  <si>
    <t>9</t>
  </si>
  <si>
    <t>76702</t>
  </si>
  <si>
    <t>Montáž panelu</t>
  </si>
  <si>
    <t>2095388053</t>
  </si>
  <si>
    <t>55304</t>
  </si>
  <si>
    <t>orientační panel hlavní, hliník profil, vel 2000/2350 - OP-H</t>
  </si>
  <si>
    <t>1209256038</t>
  </si>
  <si>
    <t>11</t>
  </si>
  <si>
    <t>55305</t>
  </si>
  <si>
    <t>orientační panel - patra, hliník profil, vel 1000/1000 - OP-P</t>
  </si>
  <si>
    <t>997114876</t>
  </si>
  <si>
    <t>12</t>
  </si>
  <si>
    <t>55306</t>
  </si>
  <si>
    <t>orientační panel pro 5.NP - NTIS, hliník profil, vel 1000/600 - OP-NP5</t>
  </si>
  <si>
    <t>-938918242</t>
  </si>
  <si>
    <t>13</t>
  </si>
  <si>
    <t>55307</t>
  </si>
  <si>
    <t>orientační panel pro 6.NP - NTIC, hliník profil, vel 850/600 - OP-NP6</t>
  </si>
  <si>
    <t>-807211107</t>
  </si>
  <si>
    <t>14</t>
  </si>
  <si>
    <t>55308</t>
  </si>
  <si>
    <t>orientační panel zavěšený, hliník profil, vel 1200/250 - OP-Z</t>
  </si>
  <si>
    <t>2061329953</t>
  </si>
  <si>
    <t>55309</t>
  </si>
  <si>
    <t>orientační panel zavěšwný 1, vel 1200/250 - OP-Z1</t>
  </si>
  <si>
    <t>1001321054</t>
  </si>
  <si>
    <t>55310</t>
  </si>
  <si>
    <t>orientační panel malý, hliník profil, vel 300/420 - OP-M</t>
  </si>
  <si>
    <t>-872023815</t>
  </si>
  <si>
    <t>17</t>
  </si>
  <si>
    <t>55311</t>
  </si>
  <si>
    <t>orientační panely dodatkové, hliník profil, vel 1000/156 - OP-D</t>
  </si>
  <si>
    <t>-1238862865</t>
  </si>
  <si>
    <t>18</t>
  </si>
  <si>
    <t>55312</t>
  </si>
  <si>
    <t>orientační panely do výtahu, hliník rám, velikost pro tisk A4 - OP-V</t>
  </si>
  <si>
    <t>1512545296</t>
  </si>
  <si>
    <t>19</t>
  </si>
  <si>
    <t>76703</t>
  </si>
  <si>
    <t>Montáž nápisu</t>
  </si>
  <si>
    <t>628462584</t>
  </si>
  <si>
    <t>20</t>
  </si>
  <si>
    <t>55313</t>
  </si>
  <si>
    <t>orientační nápisy - hlavní vstup, vel 1900/760 - ON - HV</t>
  </si>
  <si>
    <t>301885969</t>
  </si>
  <si>
    <t>55314</t>
  </si>
  <si>
    <t>orientační nápisy doplňkové, výška písma 11-25 cm - ON - D</t>
  </si>
  <si>
    <t>877169056</t>
  </si>
  <si>
    <t>22</t>
  </si>
  <si>
    <t>76704</t>
  </si>
  <si>
    <t>Montáž samolepek</t>
  </si>
  <si>
    <t>95463852</t>
  </si>
  <si>
    <t>23</t>
  </si>
  <si>
    <t>55315</t>
  </si>
  <si>
    <t>orientační samolepky pro 1.PP, číslo místnosti 31 kusů, schodiště výtah 6 kusů, symbol parkoviště 8 kusů - OS - 1PP</t>
  </si>
  <si>
    <t>-1573629504</t>
  </si>
  <si>
    <t>24</t>
  </si>
  <si>
    <t>76705</t>
  </si>
  <si>
    <t>Montáž hliník desky</t>
  </si>
  <si>
    <t>1968492939</t>
  </si>
  <si>
    <t>25</t>
  </si>
  <si>
    <t>55316</t>
  </si>
  <si>
    <t>pamětní hliník deska, vel 500/350 - PD</t>
  </si>
  <si>
    <t>-923338440</t>
  </si>
  <si>
    <t>OST</t>
  </si>
  <si>
    <t>Ostatní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</si>
  <si>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</si>
  <si>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</si>
  <si>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</si>
  <si>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</si>
  <si>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</si>
  <si>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</si>
  <si>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</si>
  <si>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</si>
  <si>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</si>
  <si>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</si>
  <si>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</si>
  <si>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</si>
  <si>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</si>
  <si>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</si>
  <si>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</si>
  <si>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</si>
  <si>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</si>
  <si>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</si>
  <si>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</si>
  <si>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</si>
  <si>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</si>
  <si>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</si>
  <si>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</si>
  <si>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</si>
  <si>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</si>
  <si>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</si>
  <si>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</si>
  <si>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</si>
  <si>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</si>
  <si>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</si>
  <si>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</si>
  <si>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</si>
  <si>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</si>
  <si>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</si>
  <si>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</si>
  <si>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</si>
  <si>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</si>
  <si>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</si>
  <si>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</si>
  <si>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</si>
  <si>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</si>
  <si>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</si>
  <si>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</si>
  <si>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</si>
  <si>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</si>
  <si>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</si>
  <si>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</si>
  <si>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</si>
  <si>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</si>
  <si>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</si>
  <si>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</si>
  <si>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</si>
  <si>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</si>
  <si>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</si>
  <si>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</si>
  <si>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</si>
  <si>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</si>
  <si>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</si>
  <si>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</si>
  <si>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</si>
  <si>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</si>
  <si>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</si>
  <si>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</si>
  <si>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</si>
  <si>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</si>
  <si>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</si>
  <si>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</si>
  <si>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</si>
  <si>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</si>
  <si>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</si>
  <si>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</si>
  <si>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</si>
  <si>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</si>
  <si>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</si>
  <si>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</si>
  <si>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</si>
  <si>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</si>
  <si>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</si>
  <si>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</si>
  <si>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</si>
  <si>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</si>
  <si>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</si>
  <si>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</si>
  <si>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</si>
  <si>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</si>
  <si>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</si>
  <si>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</si>
  <si>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</si>
  <si>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</si>
  <si>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</si>
  <si>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</si>
  <si>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</si>
  <si>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</si>
  <si>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</si>
  <si>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</si>
  <si>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</si>
  <si>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</si>
  <si>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</si>
  <si>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</si>
  <si>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</si>
  <si>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</si>
  <si>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</si>
  <si>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</si>
  <si>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</si>
  <si>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</si>
  <si>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</si>
  <si>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</si>
  <si>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</si>
  <si>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</si>
  <si>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</si>
  <si>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</si>
  <si>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</si>
  <si>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</si>
  <si>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</si>
  <si>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</si>
  <si>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</si>
  <si>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</si>
  <si>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</si>
  <si>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</si>
  <si>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</si>
  <si>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</si>
  <si>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</si>
  <si>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</si>
  <si>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</si>
  <si>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</si>
  <si>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</si>
  <si>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</si>
  <si>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</si>
  <si>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</si>
  <si>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</si>
  <si>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</si>
  <si>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</si>
  <si>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</si>
  <si>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</si>
  <si>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</si>
  <si>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</si>
  <si>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</si>
  <si>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</si>
  <si>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</si>
  <si>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</si>
  <si>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</si>
  <si>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</si>
  <si>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</si>
  <si>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</si>
  <si>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</si>
  <si>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</si>
  <si>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</si>
  <si>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</si>
  <si>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</si>
  <si>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</si>
  <si>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</si>
  <si>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</si>
  <si>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</si>
  <si>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</si>
  <si>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</si>
  <si>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</si>
  <si>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</si>
  <si>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</si>
  <si>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</si>
  <si>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</si>
  <si>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</si>
  <si>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</si>
  <si>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</si>
  <si>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KRYCÍ LIST SOUPISU PRACÍ</t>
  </si>
  <si>
    <t>Vyplňte údaj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</si>
</sst>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0">
    <font>
      <sz val="8"/>
      <name val="Trebuchet MS"/>
      <family val="2"/>
    </font>
    <font>
      <sz val="10"/>
      <name val="Arial"/>
      <family val="0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>
      <alignment vertical="top" wrapText="1"/>
      <protection locked="0"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33" borderId="0" xfId="36" applyNumberFormat="1" applyFill="1" applyBorder="1" applyAlignment="1" applyProtection="1">
      <alignment horizontal="left" vertical="top"/>
      <protection locked="0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10" fillId="34" borderId="15" xfId="0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36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Alignment="1">
      <alignment horizontal="right" vertical="center"/>
    </xf>
    <xf numFmtId="0" fontId="10" fillId="34" borderId="16" xfId="0" applyFont="1" applyFill="1" applyBorder="1" applyAlignment="1" applyProtection="1">
      <alignment horizontal="right" vertical="center"/>
      <protection/>
    </xf>
    <xf numFmtId="0" fontId="0" fillId="34" borderId="16" xfId="0" applyFill="1" applyBorder="1" applyAlignment="1">
      <alignment horizontal="left" vertical="center"/>
    </xf>
    <xf numFmtId="164" fontId="10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>
      <alignment horizontal="left" vertical="center"/>
    </xf>
    <xf numFmtId="0" fontId="9" fillId="34" borderId="0" xfId="0" applyFont="1" applyFill="1" applyAlignment="1" applyProtection="1">
      <alignment horizontal="right" vertical="center"/>
      <protection/>
    </xf>
    <xf numFmtId="0" fontId="17" fillId="0" borderId="0" xfId="0" applyFont="1" applyAlignment="1">
      <alignment horizontal="left" vertical="center"/>
    </xf>
    <xf numFmtId="0" fontId="18" fillId="0" borderId="13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>
      <alignment horizontal="left" vertical="center"/>
    </xf>
    <xf numFmtId="164" fontId="18" fillId="0" borderId="27" xfId="0" applyNumberFormat="1" applyFont="1" applyBorder="1" applyAlignment="1" applyProtection="1">
      <alignment horizontal="righ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27" xfId="0" applyFont="1" applyBorder="1" applyAlignment="1" applyProtection="1">
      <alignment horizontal="left" vertical="center"/>
      <protection/>
    </xf>
    <xf numFmtId="0" fontId="19" fillId="0" borderId="27" xfId="0" applyFont="1" applyBorder="1" applyAlignment="1">
      <alignment horizontal="left" vertical="center"/>
    </xf>
    <xf numFmtId="164" fontId="19" fillId="0" borderId="27" xfId="0" applyNumberFormat="1" applyFont="1" applyBorder="1" applyAlignment="1" applyProtection="1">
      <alignment horizontal="righ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0" fillId="0" borderId="20" xfId="0" applyNumberFormat="1" applyFont="1" applyBorder="1" applyAlignment="1" applyProtection="1">
      <alignment horizontal="right"/>
      <protection/>
    </xf>
    <xf numFmtId="167" fontId="20" fillId="0" borderId="28" xfId="0" applyNumberFormat="1" applyFont="1" applyBorder="1" applyAlignment="1" applyProtection="1">
      <alignment horizontal="right"/>
      <protection/>
    </xf>
    <xf numFmtId="164" fontId="2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 horizontal="right"/>
      <protection/>
    </xf>
    <xf numFmtId="0" fontId="22" fillId="0" borderId="13" xfId="0" applyFont="1" applyBorder="1" applyAlignment="1">
      <alignment horizontal="left"/>
    </xf>
    <xf numFmtId="0" fontId="22" fillId="0" borderId="29" xfId="0" applyFont="1" applyBorder="1" applyAlignment="1" applyProtection="1">
      <alignment horizontal="left"/>
      <protection/>
    </xf>
    <xf numFmtId="167" fontId="22" fillId="0" borderId="0" xfId="0" applyNumberFormat="1" applyFont="1" applyAlignment="1" applyProtection="1">
      <alignment horizontal="right"/>
      <protection/>
    </xf>
    <xf numFmtId="167" fontId="22" fillId="0" borderId="30" xfId="0" applyNumberFormat="1" applyFont="1" applyBorder="1" applyAlignment="1" applyProtection="1">
      <alignment horizontal="right"/>
      <protection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 vertical="center"/>
    </xf>
    <xf numFmtId="0" fontId="19" fillId="0" borderId="0" xfId="0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 horizontal="right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164" fontId="0" fillId="35" borderId="31" xfId="0" applyNumberFormat="1" applyFont="1" applyFill="1" applyBorder="1" applyAlignment="1">
      <alignment horizontal="right" vertical="center"/>
    </xf>
    <xf numFmtId="164" fontId="0" fillId="0" borderId="31" xfId="0" applyNumberFormat="1" applyFont="1" applyBorder="1" applyAlignment="1" applyProtection="1">
      <alignment horizontal="right" vertical="center"/>
      <protection/>
    </xf>
    <xf numFmtId="0" fontId="12" fillId="35" borderId="31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 vertical="center"/>
      <protection/>
    </xf>
    <xf numFmtId="167" fontId="12" fillId="0" borderId="30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3" fillId="0" borderId="31" xfId="0" applyFont="1" applyBorder="1" applyAlignment="1" applyProtection="1">
      <alignment horizontal="center" vertical="center" wrapText="1"/>
      <protection/>
    </xf>
    <xf numFmtId="49" fontId="23" fillId="0" borderId="31" xfId="0" applyNumberFormat="1" applyFont="1" applyBorder="1" applyAlignment="1" applyProtection="1">
      <alignment horizontal="left" vertical="center" wrapText="1"/>
      <protection/>
    </xf>
    <xf numFmtId="0" fontId="23" fillId="0" borderId="31" xfId="0" applyFont="1" applyBorder="1" applyAlignment="1" applyProtection="1">
      <alignment horizontal="left" vertical="center" wrapText="1"/>
      <protection/>
    </xf>
    <xf numFmtId="168" fontId="23" fillId="0" borderId="31" xfId="0" applyNumberFormat="1" applyFont="1" applyBorder="1" applyAlignment="1" applyProtection="1">
      <alignment horizontal="right" vertical="center"/>
      <protection/>
    </xf>
    <xf numFmtId="164" fontId="23" fillId="35" borderId="31" xfId="0" applyNumberFormat="1" applyFont="1" applyFill="1" applyBorder="1" applyAlignment="1">
      <alignment horizontal="right" vertical="center"/>
    </xf>
    <xf numFmtId="164" fontId="23" fillId="0" borderId="31" xfId="0" applyNumberFormat="1" applyFont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horizontal="left" vertical="center"/>
    </xf>
    <xf numFmtId="0" fontId="23" fillId="35" borderId="31" xfId="0" applyFont="1" applyFill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9" fillId="7" borderId="0" xfId="0" applyFont="1" applyFill="1" applyAlignment="1" applyProtection="1">
      <alignment horizontal="left" vertical="center"/>
      <protection/>
    </xf>
    <xf numFmtId="0" fontId="0" fillId="7" borderId="0" xfId="0" applyFont="1" applyFill="1" applyAlignment="1" applyProtection="1">
      <alignment horizontal="left" vertical="center"/>
      <protection/>
    </xf>
    <xf numFmtId="0" fontId="4" fillId="33" borderId="0" xfId="36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top"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radAE8E1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9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6" width="90.83203125" style="1" customWidth="1"/>
    <col min="7" max="7" width="8.66015625" style="1" customWidth="1"/>
    <col min="8" max="8" width="11.16015625" style="1" customWidth="1"/>
    <col min="9" max="9" width="12.66015625" style="1" customWidth="1"/>
    <col min="10" max="10" width="23.5" style="1" customWidth="1"/>
    <col min="11" max="11" width="15.5" style="1" customWidth="1"/>
    <col min="12" max="12" width="10.5" style="2" customWidth="1"/>
    <col min="13" max="21" width="0" style="1" hidden="1" customWidth="1"/>
    <col min="22" max="22" width="12.33203125" style="1" customWidth="1"/>
    <col min="23" max="23" width="16.33203125" style="1" customWidth="1"/>
    <col min="24" max="24" width="12.160156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5" width="0" style="1" hidden="1" customWidth="1"/>
    <col min="66" max="16384" width="10.5" style="2" customWidth="1"/>
  </cols>
  <sheetData>
    <row r="1" spans="2:22" s="4" customFormat="1" ht="22.5" customHeight="1">
      <c r="B1" s="41"/>
      <c r="C1" s="41"/>
      <c r="D1" s="42" t="s">
        <v>0</v>
      </c>
      <c r="E1" s="41"/>
      <c r="F1" s="43" t="s">
        <v>42</v>
      </c>
      <c r="G1" s="203" t="s">
        <v>43</v>
      </c>
      <c r="H1" s="203"/>
      <c r="I1" s="41"/>
      <c r="J1" s="43" t="s">
        <v>44</v>
      </c>
      <c r="K1" s="42" t="s">
        <v>45</v>
      </c>
      <c r="L1" s="43" t="s">
        <v>46</v>
      </c>
      <c r="M1" s="43"/>
      <c r="N1" s="43"/>
      <c r="O1" s="43"/>
      <c r="P1" s="43"/>
      <c r="Q1" s="43"/>
      <c r="R1" s="43"/>
      <c r="S1" s="43"/>
      <c r="T1" s="43"/>
      <c r="U1" s="3"/>
      <c r="V1" s="3"/>
    </row>
    <row r="2" spans="3:46" s="1" customFormat="1" ht="37.5" customHeight="1">
      <c r="C2" s="1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" t="s">
        <v>2</v>
      </c>
    </row>
    <row r="3" spans="2:46" s="1" customFormat="1" ht="7.5" customHeight="1">
      <c r="B3" s="6"/>
      <c r="C3" s="7"/>
      <c r="D3" s="7"/>
      <c r="E3" s="7"/>
      <c r="F3" s="7"/>
      <c r="G3" s="7"/>
      <c r="H3" s="7"/>
      <c r="I3" s="44"/>
      <c r="J3" s="7"/>
      <c r="K3" s="8"/>
      <c r="AT3" s="1" t="s">
        <v>47</v>
      </c>
    </row>
    <row r="4" spans="2:46" s="1" customFormat="1" ht="37.5" customHeight="1">
      <c r="B4" s="9"/>
      <c r="C4" s="10"/>
      <c r="D4" s="11" t="s">
        <v>325</v>
      </c>
      <c r="E4" s="10"/>
      <c r="F4" s="10"/>
      <c r="G4" s="10"/>
      <c r="H4" s="10"/>
      <c r="J4" s="10"/>
      <c r="K4" s="12"/>
      <c r="M4" s="13" t="s">
        <v>5</v>
      </c>
      <c r="AT4" s="1" t="s">
        <v>1</v>
      </c>
    </row>
    <row r="5" spans="2:11" s="1" customFormat="1" ht="7.5" customHeight="1">
      <c r="B5" s="9"/>
      <c r="C5" s="10"/>
      <c r="D5" s="10"/>
      <c r="E5" s="10"/>
      <c r="F5" s="10"/>
      <c r="G5" s="10"/>
      <c r="H5" s="10"/>
      <c r="J5" s="10"/>
      <c r="K5" s="12"/>
    </row>
    <row r="6" spans="2:11" s="5" customFormat="1" ht="15.75" customHeight="1">
      <c r="B6" s="16"/>
      <c r="C6" s="17"/>
      <c r="D6" s="14" t="s">
        <v>6</v>
      </c>
      <c r="E6" s="17"/>
      <c r="F6" s="17"/>
      <c r="G6" s="17"/>
      <c r="H6" s="17"/>
      <c r="J6" s="17"/>
      <c r="K6" s="18"/>
    </row>
    <row r="7" spans="2:11" s="5" customFormat="1" ht="37.5" customHeight="1">
      <c r="B7" s="16"/>
      <c r="C7" s="17"/>
      <c r="D7" s="17"/>
      <c r="E7" s="205" t="s">
        <v>7</v>
      </c>
      <c r="F7" s="205"/>
      <c r="G7" s="205"/>
      <c r="H7" s="205"/>
      <c r="J7" s="17"/>
      <c r="K7" s="18"/>
    </row>
    <row r="8" spans="2:11" s="5" customFormat="1" ht="14.25" customHeight="1">
      <c r="B8" s="16"/>
      <c r="C8" s="17"/>
      <c r="D8" s="17"/>
      <c r="E8" s="17"/>
      <c r="F8" s="17"/>
      <c r="G8" s="17"/>
      <c r="H8" s="17"/>
      <c r="J8" s="17"/>
      <c r="K8" s="18"/>
    </row>
    <row r="9" spans="2:11" s="5" customFormat="1" ht="15" customHeight="1">
      <c r="B9" s="16"/>
      <c r="C9" s="17"/>
      <c r="D9" s="14" t="s">
        <v>8</v>
      </c>
      <c r="E9" s="17"/>
      <c r="F9" s="15"/>
      <c r="G9" s="17"/>
      <c r="H9" s="17"/>
      <c r="I9" s="45" t="s">
        <v>9</v>
      </c>
      <c r="J9" s="15"/>
      <c r="K9" s="18"/>
    </row>
    <row r="10" spans="2:11" s="5" customFormat="1" ht="15" customHeight="1">
      <c r="B10" s="16"/>
      <c r="C10" s="17"/>
      <c r="D10" s="14" t="s">
        <v>11</v>
      </c>
      <c r="E10" s="17"/>
      <c r="F10" s="15" t="s">
        <v>12</v>
      </c>
      <c r="G10" s="17"/>
      <c r="H10" s="17"/>
      <c r="I10" s="45" t="s">
        <v>13</v>
      </c>
      <c r="J10" s="46" t="s">
        <v>14</v>
      </c>
      <c r="K10" s="18"/>
    </row>
    <row r="11" spans="2:11" s="5" customFormat="1" ht="12" customHeight="1">
      <c r="B11" s="16"/>
      <c r="C11" s="17"/>
      <c r="D11" s="17"/>
      <c r="E11" s="17"/>
      <c r="F11" s="17"/>
      <c r="G11" s="17"/>
      <c r="H11" s="17"/>
      <c r="J11" s="17"/>
      <c r="K11" s="18"/>
    </row>
    <row r="12" spans="2:11" s="5" customFormat="1" ht="15" customHeight="1">
      <c r="B12" s="16"/>
      <c r="C12" s="17"/>
      <c r="D12" s="14" t="s">
        <v>16</v>
      </c>
      <c r="E12" s="17"/>
      <c r="F12" s="17"/>
      <c r="G12" s="17"/>
      <c r="H12" s="17"/>
      <c r="I12" s="45" t="s">
        <v>17</v>
      </c>
      <c r="J12" s="15"/>
      <c r="K12" s="18"/>
    </row>
    <row r="13" spans="2:11" s="5" customFormat="1" ht="18.75" customHeight="1">
      <c r="B13" s="16"/>
      <c r="C13" s="17"/>
      <c r="D13" s="17"/>
      <c r="E13" s="15" t="s">
        <v>18</v>
      </c>
      <c r="F13" s="17"/>
      <c r="G13" s="17"/>
      <c r="H13" s="17"/>
      <c r="I13" s="45" t="s">
        <v>19</v>
      </c>
      <c r="J13" s="15"/>
      <c r="K13" s="18"/>
    </row>
    <row r="14" spans="2:11" s="5" customFormat="1" ht="7.5" customHeight="1">
      <c r="B14" s="16"/>
      <c r="C14" s="17"/>
      <c r="D14" s="17"/>
      <c r="E14" s="17"/>
      <c r="F14" s="17"/>
      <c r="G14" s="17"/>
      <c r="H14" s="17"/>
      <c r="J14" s="17"/>
      <c r="K14" s="18"/>
    </row>
    <row r="15" spans="2:11" s="5" customFormat="1" ht="15" customHeight="1">
      <c r="B15" s="16"/>
      <c r="C15" s="17"/>
      <c r="D15" s="14" t="s">
        <v>20</v>
      </c>
      <c r="E15" s="17"/>
      <c r="F15" s="17"/>
      <c r="G15" s="17"/>
      <c r="H15" s="17"/>
      <c r="I15" s="45" t="s">
        <v>17</v>
      </c>
      <c r="J15" s="201" t="s">
        <v>326</v>
      </c>
      <c r="K15" s="18"/>
    </row>
    <row r="16" spans="2:11" s="5" customFormat="1" ht="18.75" customHeight="1">
      <c r="B16" s="16"/>
      <c r="C16" s="17"/>
      <c r="D16" s="17"/>
      <c r="E16" s="201" t="s">
        <v>326</v>
      </c>
      <c r="F16" s="202"/>
      <c r="G16" s="202"/>
      <c r="H16" s="202"/>
      <c r="I16" s="45" t="s">
        <v>19</v>
      </c>
      <c r="J16" s="201" t="s">
        <v>326</v>
      </c>
      <c r="K16" s="18"/>
    </row>
    <row r="17" spans="2:11" s="5" customFormat="1" ht="7.5" customHeight="1">
      <c r="B17" s="16"/>
      <c r="C17" s="17"/>
      <c r="D17" s="17"/>
      <c r="E17" s="17"/>
      <c r="F17" s="17"/>
      <c r="G17" s="17"/>
      <c r="H17" s="17"/>
      <c r="J17" s="17"/>
      <c r="K17" s="18"/>
    </row>
    <row r="18" spans="2:11" s="5" customFormat="1" ht="15" customHeight="1">
      <c r="B18" s="16"/>
      <c r="C18" s="17"/>
      <c r="D18" s="14" t="s">
        <v>21</v>
      </c>
      <c r="E18" s="17"/>
      <c r="F18" s="17"/>
      <c r="G18" s="17"/>
      <c r="H18" s="17"/>
      <c r="I18" s="45" t="s">
        <v>17</v>
      </c>
      <c r="J18" s="15"/>
      <c r="K18" s="18"/>
    </row>
    <row r="19" spans="2:11" s="5" customFormat="1" ht="18.75" customHeight="1">
      <c r="B19" s="16"/>
      <c r="C19" s="17"/>
      <c r="D19" s="17"/>
      <c r="E19" s="15" t="s">
        <v>22</v>
      </c>
      <c r="F19" s="17"/>
      <c r="G19" s="17"/>
      <c r="H19" s="17"/>
      <c r="I19" s="45" t="s">
        <v>19</v>
      </c>
      <c r="J19" s="15"/>
      <c r="K19" s="18"/>
    </row>
    <row r="20" spans="2:11" s="5" customFormat="1" ht="7.5" customHeight="1">
      <c r="B20" s="16"/>
      <c r="C20" s="17"/>
      <c r="D20" s="17"/>
      <c r="E20" s="17"/>
      <c r="F20" s="17"/>
      <c r="G20" s="17"/>
      <c r="H20" s="17"/>
      <c r="J20" s="17"/>
      <c r="K20" s="18"/>
    </row>
    <row r="21" spans="2:11" s="5" customFormat="1" ht="15" customHeight="1">
      <c r="B21" s="16"/>
      <c r="C21" s="17"/>
      <c r="D21" s="14" t="s">
        <v>23</v>
      </c>
      <c r="E21" s="17"/>
      <c r="F21" s="17"/>
      <c r="G21" s="17"/>
      <c r="H21" s="17"/>
      <c r="J21" s="17"/>
      <c r="K21" s="18"/>
    </row>
    <row r="22" spans="2:11" s="47" customFormat="1" ht="15.75" customHeight="1">
      <c r="B22" s="48"/>
      <c r="C22" s="49"/>
      <c r="D22" s="49"/>
      <c r="E22" s="206"/>
      <c r="F22" s="206"/>
      <c r="G22" s="206"/>
      <c r="H22" s="206"/>
      <c r="J22" s="49"/>
      <c r="K22" s="50"/>
    </row>
    <row r="23" spans="2:11" s="5" customFormat="1" ht="7.5" customHeight="1">
      <c r="B23" s="16"/>
      <c r="C23" s="17"/>
      <c r="D23" s="17"/>
      <c r="E23" s="17"/>
      <c r="F23" s="17"/>
      <c r="G23" s="17"/>
      <c r="H23" s="17"/>
      <c r="J23" s="17"/>
      <c r="K23" s="18"/>
    </row>
    <row r="24" spans="2:11" s="5" customFormat="1" ht="7.5" customHeight="1">
      <c r="B24" s="16"/>
      <c r="C24" s="17"/>
      <c r="D24" s="38"/>
      <c r="E24" s="38"/>
      <c r="F24" s="38"/>
      <c r="G24" s="38"/>
      <c r="H24" s="38"/>
      <c r="I24" s="33"/>
      <c r="J24" s="38"/>
      <c r="K24" s="51"/>
    </row>
    <row r="25" spans="2:11" s="5" customFormat="1" ht="26.25" customHeight="1">
      <c r="B25" s="16"/>
      <c r="C25" s="17"/>
      <c r="D25" s="52" t="s">
        <v>24</v>
      </c>
      <c r="E25" s="17"/>
      <c r="F25" s="17"/>
      <c r="G25" s="17"/>
      <c r="H25" s="17"/>
      <c r="J25" s="53">
        <f>J52</f>
        <v>0</v>
      </c>
      <c r="K25" s="18"/>
    </row>
    <row r="26" spans="2:11" s="5" customFormat="1" ht="7.5" customHeight="1">
      <c r="B26" s="16"/>
      <c r="C26" s="17"/>
      <c r="D26" s="38"/>
      <c r="E26" s="38"/>
      <c r="F26" s="38"/>
      <c r="G26" s="38"/>
      <c r="H26" s="38"/>
      <c r="I26" s="33"/>
      <c r="J26" s="38"/>
      <c r="K26" s="51"/>
    </row>
    <row r="27" spans="2:11" s="5" customFormat="1" ht="15" customHeight="1">
      <c r="B27" s="16"/>
      <c r="C27" s="17"/>
      <c r="D27" s="17"/>
      <c r="E27" s="17"/>
      <c r="F27" s="54" t="s">
        <v>26</v>
      </c>
      <c r="G27" s="17"/>
      <c r="H27" s="17"/>
      <c r="I27" s="55" t="s">
        <v>25</v>
      </c>
      <c r="J27" s="54" t="s">
        <v>27</v>
      </c>
      <c r="K27" s="18"/>
    </row>
    <row r="28" spans="2:11" s="5" customFormat="1" ht="15" customHeight="1">
      <c r="B28" s="16"/>
      <c r="C28" s="17"/>
      <c r="D28" s="19" t="s">
        <v>28</v>
      </c>
      <c r="E28" s="19" t="s">
        <v>29</v>
      </c>
      <c r="F28" s="56">
        <f>ROUND(SUM($BE$72:$BE$95),2)</f>
        <v>0</v>
      </c>
      <c r="G28" s="17"/>
      <c r="H28" s="17"/>
      <c r="I28" s="57">
        <v>0.21</v>
      </c>
      <c r="J28" s="56">
        <f>ROUND(SUM($BE$72:$BE$95)*$I$28,2)</f>
        <v>0</v>
      </c>
      <c r="K28" s="18"/>
    </row>
    <row r="29" spans="2:11" s="5" customFormat="1" ht="15" customHeight="1">
      <c r="B29" s="16"/>
      <c r="C29" s="17"/>
      <c r="D29" s="17"/>
      <c r="E29" s="19" t="s">
        <v>30</v>
      </c>
      <c r="F29" s="56">
        <f>ROUND(SUM($BF$72:$BF$95),2)</f>
        <v>0</v>
      </c>
      <c r="G29" s="17"/>
      <c r="H29" s="17"/>
      <c r="I29" s="57">
        <v>0.15</v>
      </c>
      <c r="J29" s="56">
        <f>ROUND(SUM($BF$72:$BF$95)*$I$29,2)</f>
        <v>0</v>
      </c>
      <c r="K29" s="18"/>
    </row>
    <row r="30" spans="2:11" s="5" customFormat="1" ht="12.75" customHeight="1" hidden="1">
      <c r="B30" s="16"/>
      <c r="C30" s="17"/>
      <c r="D30" s="17"/>
      <c r="E30" s="19" t="s">
        <v>31</v>
      </c>
      <c r="F30" s="56">
        <f>ROUND(SUM($BG$72:$BG$95),2)</f>
        <v>0</v>
      </c>
      <c r="G30" s="17"/>
      <c r="H30" s="17"/>
      <c r="I30" s="57">
        <v>0.21</v>
      </c>
      <c r="J30" s="56">
        <v>0</v>
      </c>
      <c r="K30" s="18"/>
    </row>
    <row r="31" spans="2:11" s="5" customFormat="1" ht="12.75" customHeight="1" hidden="1">
      <c r="B31" s="16"/>
      <c r="C31" s="17"/>
      <c r="D31" s="17"/>
      <c r="E31" s="19" t="s">
        <v>32</v>
      </c>
      <c r="F31" s="56">
        <f>ROUND(SUM($BH$72:$BH$95),2)</f>
        <v>0</v>
      </c>
      <c r="G31" s="17"/>
      <c r="H31" s="17"/>
      <c r="I31" s="57">
        <v>0.15</v>
      </c>
      <c r="J31" s="56">
        <v>0</v>
      </c>
      <c r="K31" s="18"/>
    </row>
    <row r="32" spans="2:11" s="5" customFormat="1" ht="12.75" customHeight="1" hidden="1">
      <c r="B32" s="16"/>
      <c r="C32" s="17"/>
      <c r="D32" s="17"/>
      <c r="E32" s="19" t="s">
        <v>33</v>
      </c>
      <c r="F32" s="56">
        <f>ROUND(SUM($BI$72:$BI$95),2)</f>
        <v>0</v>
      </c>
      <c r="G32" s="17"/>
      <c r="H32" s="17"/>
      <c r="I32" s="57">
        <v>0</v>
      </c>
      <c r="J32" s="56">
        <v>0</v>
      </c>
      <c r="K32" s="18"/>
    </row>
    <row r="33" spans="2:11" s="5" customFormat="1" ht="7.5" customHeight="1">
      <c r="B33" s="16"/>
      <c r="C33" s="17"/>
      <c r="D33" s="17"/>
      <c r="E33" s="17"/>
      <c r="F33" s="17"/>
      <c r="G33" s="17"/>
      <c r="H33" s="17"/>
      <c r="J33" s="17"/>
      <c r="K33" s="18"/>
    </row>
    <row r="34" spans="2:11" s="5" customFormat="1" ht="26.25" customHeight="1">
      <c r="B34" s="16"/>
      <c r="C34" s="20"/>
      <c r="D34" s="21" t="s">
        <v>34</v>
      </c>
      <c r="E34" s="22"/>
      <c r="F34" s="22"/>
      <c r="G34" s="58" t="s">
        <v>35</v>
      </c>
      <c r="H34" s="23" t="s">
        <v>36</v>
      </c>
      <c r="I34" s="59"/>
      <c r="J34" s="60">
        <f>ROUND(SUM($J$25:$J$32),2)</f>
        <v>0</v>
      </c>
      <c r="K34" s="61"/>
    </row>
    <row r="35" spans="2:11" s="5" customFormat="1" ht="15" customHeight="1">
      <c r="B35" s="25"/>
      <c r="C35" s="26"/>
      <c r="D35" s="26"/>
      <c r="E35" s="26"/>
      <c r="F35" s="26"/>
      <c r="G35" s="26"/>
      <c r="H35" s="26"/>
      <c r="I35" s="62"/>
      <c r="J35" s="26"/>
      <c r="K35" s="27"/>
    </row>
    <row r="39" spans="2:11" s="5" customFormat="1" ht="7.5" customHeight="1">
      <c r="B39" s="63"/>
      <c r="C39" s="64"/>
      <c r="D39" s="64"/>
      <c r="E39" s="64"/>
      <c r="F39" s="64"/>
      <c r="G39" s="64"/>
      <c r="H39" s="64"/>
      <c r="I39" s="64"/>
      <c r="J39" s="64"/>
      <c r="K39" s="65"/>
    </row>
    <row r="40" spans="2:11" s="5" customFormat="1" ht="37.5" customHeight="1">
      <c r="B40" s="16"/>
      <c r="C40" s="11" t="s">
        <v>48</v>
      </c>
      <c r="D40" s="17"/>
      <c r="E40" s="17"/>
      <c r="F40" s="17"/>
      <c r="G40" s="17"/>
      <c r="H40" s="17"/>
      <c r="J40" s="17"/>
      <c r="K40" s="18"/>
    </row>
    <row r="41" spans="2:11" s="5" customFormat="1" ht="7.5" customHeight="1">
      <c r="B41" s="16"/>
      <c r="C41" s="17"/>
      <c r="D41" s="17"/>
      <c r="E41" s="17"/>
      <c r="F41" s="17"/>
      <c r="G41" s="17"/>
      <c r="H41" s="17"/>
      <c r="J41" s="17"/>
      <c r="K41" s="18"/>
    </row>
    <row r="42" spans="2:11" s="5" customFormat="1" ht="15" customHeight="1">
      <c r="B42" s="16"/>
      <c r="C42" s="14" t="s">
        <v>6</v>
      </c>
      <c r="D42" s="17"/>
      <c r="E42" s="17"/>
      <c r="F42" s="17"/>
      <c r="G42" s="17"/>
      <c r="H42" s="17"/>
      <c r="J42" s="17"/>
      <c r="K42" s="18"/>
    </row>
    <row r="43" spans="2:11" s="5" customFormat="1" ht="19.5" customHeight="1">
      <c r="B43" s="16"/>
      <c r="C43" s="17"/>
      <c r="D43" s="17"/>
      <c r="E43" s="205" t="str">
        <f>$E$7</f>
        <v>Orientační systém budov CTPVV a NTIS</v>
      </c>
      <c r="F43" s="205"/>
      <c r="G43" s="205"/>
      <c r="H43" s="205"/>
      <c r="J43" s="17"/>
      <c r="K43" s="18"/>
    </row>
    <row r="44" spans="2:11" s="5" customFormat="1" ht="7.5" customHeight="1">
      <c r="B44" s="16"/>
      <c r="C44" s="17"/>
      <c r="D44" s="17"/>
      <c r="E44" s="17"/>
      <c r="F44" s="17"/>
      <c r="G44" s="17"/>
      <c r="H44" s="17"/>
      <c r="J44" s="17"/>
      <c r="K44" s="18"/>
    </row>
    <row r="45" spans="2:11" s="5" customFormat="1" ht="18.75" customHeight="1">
      <c r="B45" s="16"/>
      <c r="C45" s="14" t="s">
        <v>11</v>
      </c>
      <c r="D45" s="17"/>
      <c r="E45" s="17"/>
      <c r="F45" s="15" t="str">
        <f>$F$10</f>
        <v>Plzeň</v>
      </c>
      <c r="G45" s="17"/>
      <c r="H45" s="17"/>
      <c r="I45" s="45" t="s">
        <v>13</v>
      </c>
      <c r="J45" s="46" t="str">
        <f>IF($J$10="","",$J$10)</f>
        <v>01.07.2014</v>
      </c>
      <c r="K45" s="18"/>
    </row>
    <row r="46" spans="2:11" s="5" customFormat="1" ht="7.5" customHeight="1">
      <c r="B46" s="16"/>
      <c r="C46" s="17"/>
      <c r="D46" s="17"/>
      <c r="E46" s="17"/>
      <c r="F46" s="17"/>
      <c r="G46" s="17"/>
      <c r="H46" s="17"/>
      <c r="J46" s="17"/>
      <c r="K46" s="18"/>
    </row>
    <row r="47" spans="2:11" s="5" customFormat="1" ht="15.75" customHeight="1">
      <c r="B47" s="16"/>
      <c r="C47" s="14" t="s">
        <v>16</v>
      </c>
      <c r="D47" s="17"/>
      <c r="E47" s="17"/>
      <c r="F47" s="15" t="str">
        <f>$E$13</f>
        <v>ZČÚ Plzeň</v>
      </c>
      <c r="G47" s="17"/>
      <c r="H47" s="17"/>
      <c r="I47" s="45" t="s">
        <v>21</v>
      </c>
      <c r="J47" s="15" t="str">
        <f>$E$19</f>
        <v>Ateliér Soukup s.r.o.</v>
      </c>
      <c r="K47" s="18"/>
    </row>
    <row r="48" spans="2:11" s="5" customFormat="1" ht="15" customHeight="1">
      <c r="B48" s="16"/>
      <c r="C48" s="14" t="s">
        <v>20</v>
      </c>
      <c r="D48" s="17"/>
      <c r="E48" s="17"/>
      <c r="F48" s="15" t="str">
        <f>IF($E$16="","",$E$16)</f>
        <v>Vyplňte údaj</v>
      </c>
      <c r="G48" s="17"/>
      <c r="H48" s="17"/>
      <c r="J48" s="17"/>
      <c r="K48" s="18"/>
    </row>
    <row r="49" spans="2:11" s="5" customFormat="1" ht="11.25" customHeight="1">
      <c r="B49" s="16"/>
      <c r="C49" s="17"/>
      <c r="D49" s="17"/>
      <c r="E49" s="17"/>
      <c r="F49" s="17"/>
      <c r="G49" s="17"/>
      <c r="H49" s="17"/>
      <c r="J49" s="17"/>
      <c r="K49" s="18"/>
    </row>
    <row r="50" spans="2:11" s="5" customFormat="1" ht="30" customHeight="1">
      <c r="B50" s="16"/>
      <c r="C50" s="66" t="s">
        <v>49</v>
      </c>
      <c r="D50" s="20"/>
      <c r="E50" s="20"/>
      <c r="F50" s="20"/>
      <c r="G50" s="20"/>
      <c r="H50" s="20"/>
      <c r="I50" s="67"/>
      <c r="J50" s="68" t="s">
        <v>50</v>
      </c>
      <c r="K50" s="24"/>
    </row>
    <row r="51" spans="2:11" s="5" customFormat="1" ht="11.25" customHeight="1">
      <c r="B51" s="16"/>
      <c r="C51" s="17"/>
      <c r="D51" s="17"/>
      <c r="E51" s="17"/>
      <c r="F51" s="17"/>
      <c r="G51" s="17"/>
      <c r="H51" s="17"/>
      <c r="J51" s="17"/>
      <c r="K51" s="18"/>
    </row>
    <row r="52" spans="2:47" s="5" customFormat="1" ht="30" customHeight="1">
      <c r="B52" s="16"/>
      <c r="C52" s="39" t="s">
        <v>51</v>
      </c>
      <c r="D52" s="17"/>
      <c r="E52" s="17"/>
      <c r="F52" s="17"/>
      <c r="G52" s="17"/>
      <c r="H52" s="17"/>
      <c r="J52" s="53">
        <f>J53</f>
        <v>0</v>
      </c>
      <c r="K52" s="18"/>
      <c r="AU52" s="5" t="s">
        <v>52</v>
      </c>
    </row>
    <row r="53" spans="2:11" s="69" customFormat="1" ht="25.5" customHeight="1">
      <c r="B53" s="70"/>
      <c r="C53" s="71"/>
      <c r="D53" s="72" t="s">
        <v>53</v>
      </c>
      <c r="E53" s="72"/>
      <c r="F53" s="72"/>
      <c r="G53" s="72"/>
      <c r="H53" s="72"/>
      <c r="I53" s="73"/>
      <c r="J53" s="74">
        <f>J54</f>
        <v>0</v>
      </c>
      <c r="K53" s="75"/>
    </row>
    <row r="54" spans="2:11" s="76" customFormat="1" ht="21" customHeight="1">
      <c r="B54" s="77"/>
      <c r="C54" s="78"/>
      <c r="D54" s="79" t="s">
        <v>54</v>
      </c>
      <c r="E54" s="79"/>
      <c r="F54" s="79"/>
      <c r="G54" s="79"/>
      <c r="H54" s="79"/>
      <c r="I54" s="80"/>
      <c r="J54" s="81">
        <f>ROUND($J$74,2)</f>
        <v>0</v>
      </c>
      <c r="K54" s="82"/>
    </row>
    <row r="55" spans="2:11" s="5" customFormat="1" ht="22.5" customHeight="1">
      <c r="B55" s="16"/>
      <c r="C55" s="17"/>
      <c r="D55" s="17"/>
      <c r="E55" s="17"/>
      <c r="F55" s="17"/>
      <c r="G55" s="17"/>
      <c r="H55" s="17"/>
      <c r="J55" s="17"/>
      <c r="K55" s="18"/>
    </row>
    <row r="56" spans="2:11" s="5" customFormat="1" ht="7.5" customHeight="1">
      <c r="B56" s="25"/>
      <c r="C56" s="26"/>
      <c r="D56" s="26"/>
      <c r="E56" s="26"/>
      <c r="F56" s="26"/>
      <c r="G56" s="26"/>
      <c r="H56" s="26"/>
      <c r="I56" s="62"/>
      <c r="J56" s="26"/>
      <c r="K56" s="27"/>
    </row>
    <row r="60" spans="2:12" s="5" customFormat="1" ht="7.5" customHeight="1">
      <c r="B60" s="28"/>
      <c r="C60" s="29"/>
      <c r="D60" s="29"/>
      <c r="E60" s="29"/>
      <c r="F60" s="29"/>
      <c r="G60" s="29"/>
      <c r="H60" s="29"/>
      <c r="I60" s="64"/>
      <c r="J60" s="29"/>
      <c r="K60" s="29"/>
      <c r="L60" s="30"/>
    </row>
    <row r="61" spans="2:12" s="5" customFormat="1" ht="37.5" customHeight="1">
      <c r="B61" s="16"/>
      <c r="C61" s="11" t="s">
        <v>55</v>
      </c>
      <c r="D61" s="17"/>
      <c r="E61" s="17"/>
      <c r="F61" s="17"/>
      <c r="G61" s="17"/>
      <c r="H61" s="17"/>
      <c r="J61" s="17"/>
      <c r="K61" s="17"/>
      <c r="L61" s="30"/>
    </row>
    <row r="62" spans="2:12" s="5" customFormat="1" ht="7.5" customHeight="1">
      <c r="B62" s="16"/>
      <c r="C62" s="17"/>
      <c r="D62" s="17"/>
      <c r="E62" s="17"/>
      <c r="F62" s="17"/>
      <c r="G62" s="17"/>
      <c r="H62" s="17"/>
      <c r="J62" s="17"/>
      <c r="K62" s="17"/>
      <c r="L62" s="30"/>
    </row>
    <row r="63" spans="2:12" s="5" customFormat="1" ht="15" customHeight="1">
      <c r="B63" s="16"/>
      <c r="C63" s="14" t="s">
        <v>6</v>
      </c>
      <c r="D63" s="17"/>
      <c r="E63" s="17"/>
      <c r="F63" s="17"/>
      <c r="G63" s="17"/>
      <c r="H63" s="17"/>
      <c r="J63" s="17"/>
      <c r="K63" s="17"/>
      <c r="L63" s="30"/>
    </row>
    <row r="64" spans="2:12" s="5" customFormat="1" ht="19.5" customHeight="1">
      <c r="B64" s="16"/>
      <c r="C64" s="17"/>
      <c r="D64" s="17"/>
      <c r="E64" s="205" t="str">
        <f>$E$7</f>
        <v>Orientační systém budov CTPVV a NTIS</v>
      </c>
      <c r="F64" s="205"/>
      <c r="G64" s="205"/>
      <c r="H64" s="205"/>
      <c r="J64" s="17"/>
      <c r="K64" s="17"/>
      <c r="L64" s="30"/>
    </row>
    <row r="65" spans="2:12" s="5" customFormat="1" ht="7.5" customHeight="1">
      <c r="B65" s="16"/>
      <c r="C65" s="17"/>
      <c r="D65" s="17"/>
      <c r="E65" s="17"/>
      <c r="F65" s="17"/>
      <c r="G65" s="17"/>
      <c r="H65" s="17"/>
      <c r="J65" s="17"/>
      <c r="K65" s="17"/>
      <c r="L65" s="30"/>
    </row>
    <row r="66" spans="2:12" s="5" customFormat="1" ht="18.75" customHeight="1">
      <c r="B66" s="16"/>
      <c r="C66" s="14" t="s">
        <v>11</v>
      </c>
      <c r="D66" s="17"/>
      <c r="E66" s="17"/>
      <c r="F66" s="15" t="str">
        <f>$F$10</f>
        <v>Plzeň</v>
      </c>
      <c r="G66" s="17"/>
      <c r="H66" s="17"/>
      <c r="I66" s="45" t="s">
        <v>13</v>
      </c>
      <c r="J66" s="46" t="str">
        <f>IF($J$10="","",$J$10)</f>
        <v>01.07.2014</v>
      </c>
      <c r="K66" s="17"/>
      <c r="L66" s="30"/>
    </row>
    <row r="67" spans="2:12" s="5" customFormat="1" ht="7.5" customHeight="1">
      <c r="B67" s="16"/>
      <c r="C67" s="17"/>
      <c r="D67" s="17"/>
      <c r="E67" s="17"/>
      <c r="F67" s="17"/>
      <c r="G67" s="17"/>
      <c r="H67" s="17"/>
      <c r="J67" s="17"/>
      <c r="K67" s="17"/>
      <c r="L67" s="30"/>
    </row>
    <row r="68" spans="2:12" s="5" customFormat="1" ht="15.75" customHeight="1">
      <c r="B68" s="16"/>
      <c r="C68" s="14" t="s">
        <v>16</v>
      </c>
      <c r="D68" s="17"/>
      <c r="E68" s="17"/>
      <c r="F68" s="15" t="str">
        <f>$E$13</f>
        <v>ZČÚ Plzeň</v>
      </c>
      <c r="G68" s="17"/>
      <c r="H68" s="17"/>
      <c r="I68" s="45" t="s">
        <v>21</v>
      </c>
      <c r="J68" s="15" t="str">
        <f>$E$19</f>
        <v>Ateliér Soukup s.r.o.</v>
      </c>
      <c r="K68" s="17"/>
      <c r="L68" s="30"/>
    </row>
    <row r="69" spans="2:12" s="5" customFormat="1" ht="15" customHeight="1">
      <c r="B69" s="16"/>
      <c r="C69" s="14" t="s">
        <v>20</v>
      </c>
      <c r="D69" s="17"/>
      <c r="E69" s="17"/>
      <c r="F69" s="15" t="str">
        <f>IF($E$16="","",$E$16)</f>
        <v>Vyplňte údaj</v>
      </c>
      <c r="G69" s="17"/>
      <c r="H69" s="17"/>
      <c r="J69" s="17"/>
      <c r="K69" s="17"/>
      <c r="L69" s="30"/>
    </row>
    <row r="70" spans="2:12" s="5" customFormat="1" ht="11.25" customHeight="1">
      <c r="B70" s="16"/>
      <c r="C70" s="17"/>
      <c r="D70" s="17"/>
      <c r="E70" s="17"/>
      <c r="F70" s="17"/>
      <c r="G70" s="17"/>
      <c r="H70" s="17"/>
      <c r="J70" s="17"/>
      <c r="K70" s="17"/>
      <c r="L70" s="30"/>
    </row>
    <row r="71" spans="2:20" s="83" customFormat="1" ht="30" customHeight="1">
      <c r="B71" s="84"/>
      <c r="C71" s="85" t="s">
        <v>56</v>
      </c>
      <c r="D71" s="86" t="s">
        <v>38</v>
      </c>
      <c r="E71" s="86" t="s">
        <v>37</v>
      </c>
      <c r="F71" s="86" t="s">
        <v>57</v>
      </c>
      <c r="G71" s="86" t="s">
        <v>58</v>
      </c>
      <c r="H71" s="86" t="s">
        <v>59</v>
      </c>
      <c r="I71" s="87" t="s">
        <v>60</v>
      </c>
      <c r="J71" s="86" t="s">
        <v>61</v>
      </c>
      <c r="K71" s="88" t="s">
        <v>62</v>
      </c>
      <c r="L71" s="89"/>
      <c r="M71" s="34" t="s">
        <v>63</v>
      </c>
      <c r="N71" s="35" t="s">
        <v>28</v>
      </c>
      <c r="O71" s="35" t="s">
        <v>64</v>
      </c>
      <c r="P71" s="35" t="s">
        <v>65</v>
      </c>
      <c r="Q71" s="35" t="s">
        <v>66</v>
      </c>
      <c r="R71" s="35" t="s">
        <v>67</v>
      </c>
      <c r="S71" s="35" t="s">
        <v>68</v>
      </c>
      <c r="T71" s="36" t="s">
        <v>69</v>
      </c>
    </row>
    <row r="72" spans="2:63" s="5" customFormat="1" ht="30" customHeight="1">
      <c r="B72" s="16"/>
      <c r="C72" s="39" t="s">
        <v>51</v>
      </c>
      <c r="D72" s="17"/>
      <c r="E72" s="17"/>
      <c r="F72" s="17"/>
      <c r="G72" s="17"/>
      <c r="H72" s="17"/>
      <c r="J72" s="90"/>
      <c r="K72" s="17"/>
      <c r="L72" s="30"/>
      <c r="M72" s="37"/>
      <c r="N72" s="38"/>
      <c r="O72" s="38"/>
      <c r="P72" s="91" t="e">
        <f>$P$73+#REF!</f>
        <v>#REF!</v>
      </c>
      <c r="Q72" s="38"/>
      <c r="R72" s="91" t="e">
        <f>$R$73+#REF!</f>
        <v>#REF!</v>
      </c>
      <c r="S72" s="38"/>
      <c r="T72" s="92" t="e">
        <f>$T$73+#REF!</f>
        <v>#REF!</v>
      </c>
      <c r="AT72" s="5" t="s">
        <v>39</v>
      </c>
      <c r="AU72" s="5" t="s">
        <v>52</v>
      </c>
      <c r="BK72" s="93" t="e">
        <f>$BK$73+#REF!</f>
        <v>#REF!</v>
      </c>
    </row>
    <row r="73" spans="2:63" s="94" customFormat="1" ht="37.5" customHeight="1">
      <c r="B73" s="95"/>
      <c r="C73" s="96"/>
      <c r="D73" s="96" t="s">
        <v>39</v>
      </c>
      <c r="E73" s="97" t="s">
        <v>70</v>
      </c>
      <c r="F73" s="97" t="s">
        <v>71</v>
      </c>
      <c r="G73" s="96"/>
      <c r="H73" s="96"/>
      <c r="J73" s="98"/>
      <c r="K73" s="96"/>
      <c r="L73" s="99"/>
      <c r="M73" s="100"/>
      <c r="N73" s="96"/>
      <c r="O73" s="96"/>
      <c r="P73" s="101" t="e">
        <f>$P$74+#REF!</f>
        <v>#REF!</v>
      </c>
      <c r="Q73" s="96"/>
      <c r="R73" s="101" t="e">
        <f>$R$74+#REF!</f>
        <v>#REF!</v>
      </c>
      <c r="S73" s="96"/>
      <c r="T73" s="102" t="e">
        <f>$T$74+#REF!</f>
        <v>#REF!</v>
      </c>
      <c r="AR73" s="103" t="s">
        <v>47</v>
      </c>
      <c r="AT73" s="103" t="s">
        <v>39</v>
      </c>
      <c r="AU73" s="103" t="s">
        <v>40</v>
      </c>
      <c r="AY73" s="103" t="s">
        <v>72</v>
      </c>
      <c r="BK73" s="104" t="e">
        <f>$BK$74+#REF!</f>
        <v>#REF!</v>
      </c>
    </row>
    <row r="74" spans="2:63" s="94" customFormat="1" ht="21" customHeight="1">
      <c r="B74" s="95"/>
      <c r="C74" s="96"/>
      <c r="D74" s="96" t="s">
        <v>39</v>
      </c>
      <c r="E74" s="105" t="s">
        <v>73</v>
      </c>
      <c r="F74" s="105" t="s">
        <v>74</v>
      </c>
      <c r="G74" s="96"/>
      <c r="H74" s="96"/>
      <c r="J74" s="106">
        <f>$BK$74</f>
        <v>0</v>
      </c>
      <c r="K74" s="96"/>
      <c r="L74" s="99"/>
      <c r="M74" s="100"/>
      <c r="N74" s="96"/>
      <c r="O74" s="96"/>
      <c r="P74" s="101">
        <f>SUM($P$75:$P$95)</f>
        <v>0</v>
      </c>
      <c r="Q74" s="96"/>
      <c r="R74" s="101">
        <f>SUM($R$75:$R$95)</f>
        <v>0</v>
      </c>
      <c r="S74" s="96"/>
      <c r="T74" s="102">
        <f>SUM($T$75:$T$95)</f>
        <v>0</v>
      </c>
      <c r="AR74" s="103" t="s">
        <v>47</v>
      </c>
      <c r="AT74" s="103" t="s">
        <v>39</v>
      </c>
      <c r="AU74" s="103" t="s">
        <v>10</v>
      </c>
      <c r="AY74" s="103" t="s">
        <v>72</v>
      </c>
      <c r="BK74" s="104">
        <f>SUM($BK$75:$BK$95)</f>
        <v>0</v>
      </c>
    </row>
    <row r="75" spans="2:65" s="5" customFormat="1" ht="15.75" customHeight="1">
      <c r="B75" s="16"/>
      <c r="C75" s="107" t="s">
        <v>75</v>
      </c>
      <c r="D75" s="107" t="s">
        <v>76</v>
      </c>
      <c r="E75" s="108" t="s">
        <v>77</v>
      </c>
      <c r="F75" s="109" t="s">
        <v>78</v>
      </c>
      <c r="G75" s="110" t="s">
        <v>79</v>
      </c>
      <c r="H75" s="111">
        <v>750</v>
      </c>
      <c r="I75" s="112"/>
      <c r="J75" s="113">
        <f>ROUND($I$75*$H$75,2)</f>
        <v>0</v>
      </c>
      <c r="K75" s="109"/>
      <c r="L75" s="30"/>
      <c r="M75" s="114"/>
      <c r="N75" s="115" t="s">
        <v>29</v>
      </c>
      <c r="O75" s="17"/>
      <c r="P75" s="17"/>
      <c r="Q75" s="116">
        <v>0</v>
      </c>
      <c r="R75" s="116">
        <f>$Q$75*$H$75</f>
        <v>0</v>
      </c>
      <c r="S75" s="116">
        <v>0</v>
      </c>
      <c r="T75" s="117">
        <f>$S$75*$H$75</f>
        <v>0</v>
      </c>
      <c r="AR75" s="47" t="s">
        <v>80</v>
      </c>
      <c r="AT75" s="47" t="s">
        <v>76</v>
      </c>
      <c r="AU75" s="47" t="s">
        <v>47</v>
      </c>
      <c r="AY75" s="5" t="s">
        <v>72</v>
      </c>
      <c r="BE75" s="118">
        <f>IF($N$75="základní",$J$75,0)</f>
        <v>0</v>
      </c>
      <c r="BF75" s="118">
        <f>IF($N$75="snížená",$J$75,0)</f>
        <v>0</v>
      </c>
      <c r="BG75" s="118">
        <f>IF($N$75="zákl. přenesená",$J$75,0)</f>
        <v>0</v>
      </c>
      <c r="BH75" s="118">
        <f>IF($N$75="sníž. přenesená",$J$75,0)</f>
        <v>0</v>
      </c>
      <c r="BI75" s="118">
        <f>IF($N$75="nulová",$J$75,0)</f>
        <v>0</v>
      </c>
      <c r="BJ75" s="47" t="s">
        <v>10</v>
      </c>
      <c r="BK75" s="118">
        <f>ROUND($I$75*$H$75,2)</f>
        <v>0</v>
      </c>
      <c r="BL75" s="47" t="s">
        <v>80</v>
      </c>
      <c r="BM75" s="47" t="s">
        <v>81</v>
      </c>
    </row>
    <row r="76" spans="2:65" s="5" customFormat="1" ht="15.75" customHeight="1">
      <c r="B76" s="16"/>
      <c r="C76" s="119" t="s">
        <v>82</v>
      </c>
      <c r="D76" s="119" t="s">
        <v>83</v>
      </c>
      <c r="E76" s="120" t="s">
        <v>84</v>
      </c>
      <c r="F76" s="121" t="s">
        <v>85</v>
      </c>
      <c r="G76" s="119" t="s">
        <v>79</v>
      </c>
      <c r="H76" s="122">
        <v>550</v>
      </c>
      <c r="I76" s="123"/>
      <c r="J76" s="124">
        <f>ROUND($I$76*$H$76,2)</f>
        <v>0</v>
      </c>
      <c r="K76" s="121"/>
      <c r="L76" s="125"/>
      <c r="M76" s="126"/>
      <c r="N76" s="127" t="s">
        <v>29</v>
      </c>
      <c r="O76" s="17"/>
      <c r="P76" s="17"/>
      <c r="Q76" s="116">
        <v>0</v>
      </c>
      <c r="R76" s="116">
        <f>$Q$76*$H$76</f>
        <v>0</v>
      </c>
      <c r="S76" s="116">
        <v>0</v>
      </c>
      <c r="T76" s="117">
        <f>$S$76*$H$76</f>
        <v>0</v>
      </c>
      <c r="AR76" s="47" t="s">
        <v>86</v>
      </c>
      <c r="AT76" s="47" t="s">
        <v>83</v>
      </c>
      <c r="AU76" s="47" t="s">
        <v>47</v>
      </c>
      <c r="AY76" s="47" t="s">
        <v>72</v>
      </c>
      <c r="BE76" s="118">
        <f>IF($N$76="základní",$J$76,0)</f>
        <v>0</v>
      </c>
      <c r="BF76" s="118">
        <f>IF($N$76="snížená",$J$76,0)</f>
        <v>0</v>
      </c>
      <c r="BG76" s="118">
        <f>IF($N$76="zákl. přenesená",$J$76,0)</f>
        <v>0</v>
      </c>
      <c r="BH76" s="118">
        <f>IF($N$76="sníž. přenesená",$J$76,0)</f>
        <v>0</v>
      </c>
      <c r="BI76" s="118">
        <f>IF($N$76="nulová",$J$76,0)</f>
        <v>0</v>
      </c>
      <c r="BJ76" s="47" t="s">
        <v>10</v>
      </c>
      <c r="BK76" s="118">
        <f>ROUND($I$76*$H$76,2)</f>
        <v>0</v>
      </c>
      <c r="BL76" s="47" t="s">
        <v>80</v>
      </c>
      <c r="BM76" s="47" t="s">
        <v>87</v>
      </c>
    </row>
    <row r="77" spans="2:65" s="5" customFormat="1" ht="15.75" customHeight="1">
      <c r="B77" s="16"/>
      <c r="C77" s="119" t="s">
        <v>88</v>
      </c>
      <c r="D77" s="119" t="s">
        <v>83</v>
      </c>
      <c r="E77" s="120" t="s">
        <v>89</v>
      </c>
      <c r="F77" s="121" t="s">
        <v>90</v>
      </c>
      <c r="G77" s="119" t="s">
        <v>79</v>
      </c>
      <c r="H77" s="122">
        <v>100</v>
      </c>
      <c r="I77" s="123"/>
      <c r="J77" s="124">
        <f>ROUND($I$77*$H$77,2)</f>
        <v>0</v>
      </c>
      <c r="K77" s="121"/>
      <c r="L77" s="125"/>
      <c r="M77" s="126"/>
      <c r="N77" s="127" t="s">
        <v>29</v>
      </c>
      <c r="O77" s="17"/>
      <c r="P77" s="17"/>
      <c r="Q77" s="116">
        <v>0</v>
      </c>
      <c r="R77" s="116">
        <f>$Q$77*$H$77</f>
        <v>0</v>
      </c>
      <c r="S77" s="116">
        <v>0</v>
      </c>
      <c r="T77" s="117">
        <f>$S$77*$H$77</f>
        <v>0</v>
      </c>
      <c r="AR77" s="47" t="s">
        <v>86</v>
      </c>
      <c r="AT77" s="47" t="s">
        <v>83</v>
      </c>
      <c r="AU77" s="47" t="s">
        <v>47</v>
      </c>
      <c r="AY77" s="47" t="s">
        <v>72</v>
      </c>
      <c r="BE77" s="118">
        <f>IF($N$77="základní",$J$77,0)</f>
        <v>0</v>
      </c>
      <c r="BF77" s="118">
        <f>IF($N$77="snížená",$J$77,0)</f>
        <v>0</v>
      </c>
      <c r="BG77" s="118">
        <f>IF($N$77="zákl. přenesená",$J$77,0)</f>
        <v>0</v>
      </c>
      <c r="BH77" s="118">
        <f>IF($N$77="sníž. přenesená",$J$77,0)</f>
        <v>0</v>
      </c>
      <c r="BI77" s="118">
        <f>IF($N$77="nulová",$J$77,0)</f>
        <v>0</v>
      </c>
      <c r="BJ77" s="47" t="s">
        <v>10</v>
      </c>
      <c r="BK77" s="118">
        <f>ROUND($I$77*$H$77,2)</f>
        <v>0</v>
      </c>
      <c r="BL77" s="47" t="s">
        <v>80</v>
      </c>
      <c r="BM77" s="47" t="s">
        <v>91</v>
      </c>
    </row>
    <row r="78" spans="2:65" s="5" customFormat="1" ht="15.75" customHeight="1">
      <c r="B78" s="16"/>
      <c r="C78" s="119" t="s">
        <v>92</v>
      </c>
      <c r="D78" s="119" t="s">
        <v>83</v>
      </c>
      <c r="E78" s="120" t="s">
        <v>93</v>
      </c>
      <c r="F78" s="121" t="s">
        <v>94</v>
      </c>
      <c r="G78" s="119" t="s">
        <v>79</v>
      </c>
      <c r="H78" s="122">
        <v>100</v>
      </c>
      <c r="I78" s="123"/>
      <c r="J78" s="124">
        <f>ROUND($I$78*$H$78,2)</f>
        <v>0</v>
      </c>
      <c r="K78" s="121"/>
      <c r="L78" s="125"/>
      <c r="M78" s="126"/>
      <c r="N78" s="127" t="s">
        <v>29</v>
      </c>
      <c r="O78" s="17"/>
      <c r="P78" s="17"/>
      <c r="Q78" s="116">
        <v>0</v>
      </c>
      <c r="R78" s="116">
        <f>$Q$78*$H$78</f>
        <v>0</v>
      </c>
      <c r="S78" s="116">
        <v>0</v>
      </c>
      <c r="T78" s="117">
        <f>$S$78*$H$78</f>
        <v>0</v>
      </c>
      <c r="AR78" s="47" t="s">
        <v>86</v>
      </c>
      <c r="AT78" s="47" t="s">
        <v>83</v>
      </c>
      <c r="AU78" s="47" t="s">
        <v>47</v>
      </c>
      <c r="AY78" s="47" t="s">
        <v>72</v>
      </c>
      <c r="BE78" s="118">
        <f>IF($N$78="základní",$J$78,0)</f>
        <v>0</v>
      </c>
      <c r="BF78" s="118">
        <f>IF($N$78="snížená",$J$78,0)</f>
        <v>0</v>
      </c>
      <c r="BG78" s="118">
        <f>IF($N$78="zákl. přenesená",$J$78,0)</f>
        <v>0</v>
      </c>
      <c r="BH78" s="118">
        <f>IF($N$78="sníž. přenesená",$J$78,0)</f>
        <v>0</v>
      </c>
      <c r="BI78" s="118">
        <f>IF($N$78="nulová",$J$78,0)</f>
        <v>0</v>
      </c>
      <c r="BJ78" s="47" t="s">
        <v>10</v>
      </c>
      <c r="BK78" s="118">
        <f>ROUND($I$78*$H$78,2)</f>
        <v>0</v>
      </c>
      <c r="BL78" s="47" t="s">
        <v>80</v>
      </c>
      <c r="BM78" s="47" t="s">
        <v>95</v>
      </c>
    </row>
    <row r="79" spans="2:65" s="5" customFormat="1" ht="15.75" customHeight="1">
      <c r="B79" s="16"/>
      <c r="C79" s="110" t="s">
        <v>96</v>
      </c>
      <c r="D79" s="110" t="s">
        <v>76</v>
      </c>
      <c r="E79" s="108" t="s">
        <v>97</v>
      </c>
      <c r="F79" s="109" t="s">
        <v>98</v>
      </c>
      <c r="G79" s="110" t="s">
        <v>79</v>
      </c>
      <c r="H79" s="111">
        <v>43</v>
      </c>
      <c r="I79" s="112"/>
      <c r="J79" s="113">
        <f>ROUND($I$79*$H$79,2)</f>
        <v>0</v>
      </c>
      <c r="K79" s="109"/>
      <c r="L79" s="30"/>
      <c r="M79" s="114"/>
      <c r="N79" s="115" t="s">
        <v>29</v>
      </c>
      <c r="O79" s="17"/>
      <c r="P79" s="17"/>
      <c r="Q79" s="116">
        <v>0</v>
      </c>
      <c r="R79" s="116">
        <f>$Q$79*$H$79</f>
        <v>0</v>
      </c>
      <c r="S79" s="116">
        <v>0</v>
      </c>
      <c r="T79" s="117">
        <f>$S$79*$H$79</f>
        <v>0</v>
      </c>
      <c r="AR79" s="47" t="s">
        <v>80</v>
      </c>
      <c r="AT79" s="47" t="s">
        <v>76</v>
      </c>
      <c r="AU79" s="47" t="s">
        <v>47</v>
      </c>
      <c r="AY79" s="47" t="s">
        <v>72</v>
      </c>
      <c r="BE79" s="118">
        <f>IF($N$79="základní",$J$79,0)</f>
        <v>0</v>
      </c>
      <c r="BF79" s="118">
        <f>IF($N$79="snížená",$J$79,0)</f>
        <v>0</v>
      </c>
      <c r="BG79" s="118">
        <f>IF($N$79="zákl. přenesená",$J$79,0)</f>
        <v>0</v>
      </c>
      <c r="BH79" s="118">
        <f>IF($N$79="sníž. přenesená",$J$79,0)</f>
        <v>0</v>
      </c>
      <c r="BI79" s="118">
        <f>IF($N$79="nulová",$J$79,0)</f>
        <v>0</v>
      </c>
      <c r="BJ79" s="47" t="s">
        <v>10</v>
      </c>
      <c r="BK79" s="118">
        <f>ROUND($I$79*$H$79,2)</f>
        <v>0</v>
      </c>
      <c r="BL79" s="47" t="s">
        <v>80</v>
      </c>
      <c r="BM79" s="47" t="s">
        <v>99</v>
      </c>
    </row>
    <row r="80" spans="2:65" s="5" customFormat="1" ht="15.75" customHeight="1">
      <c r="B80" s="16"/>
      <c r="C80" s="119" t="s">
        <v>15</v>
      </c>
      <c r="D80" s="119" t="s">
        <v>83</v>
      </c>
      <c r="E80" s="120" t="s">
        <v>100</v>
      </c>
      <c r="F80" s="121" t="s">
        <v>101</v>
      </c>
      <c r="G80" s="119" t="s">
        <v>79</v>
      </c>
      <c r="H80" s="122">
        <v>1</v>
      </c>
      <c r="I80" s="123"/>
      <c r="J80" s="124">
        <f>ROUND($I$80*$H$80,2)</f>
        <v>0</v>
      </c>
      <c r="K80" s="121"/>
      <c r="L80" s="125"/>
      <c r="M80" s="126"/>
      <c r="N80" s="127" t="s">
        <v>29</v>
      </c>
      <c r="O80" s="17"/>
      <c r="P80" s="17"/>
      <c r="Q80" s="116">
        <v>0</v>
      </c>
      <c r="R80" s="116">
        <f>$Q$80*$H$80</f>
        <v>0</v>
      </c>
      <c r="S80" s="116">
        <v>0</v>
      </c>
      <c r="T80" s="117">
        <f>$S$80*$H$80</f>
        <v>0</v>
      </c>
      <c r="AR80" s="47" t="s">
        <v>86</v>
      </c>
      <c r="AT80" s="47" t="s">
        <v>83</v>
      </c>
      <c r="AU80" s="47" t="s">
        <v>47</v>
      </c>
      <c r="AY80" s="47" t="s">
        <v>72</v>
      </c>
      <c r="BE80" s="118">
        <f>IF($N$80="základní",$J$80,0)</f>
        <v>0</v>
      </c>
      <c r="BF80" s="118">
        <f>IF($N$80="snížená",$J$80,0)</f>
        <v>0</v>
      </c>
      <c r="BG80" s="118">
        <f>IF($N$80="zákl. přenesená",$J$80,0)</f>
        <v>0</v>
      </c>
      <c r="BH80" s="118">
        <f>IF($N$80="sníž. přenesená",$J$80,0)</f>
        <v>0</v>
      </c>
      <c r="BI80" s="118">
        <f>IF($N$80="nulová",$J$80,0)</f>
        <v>0</v>
      </c>
      <c r="BJ80" s="47" t="s">
        <v>10</v>
      </c>
      <c r="BK80" s="118">
        <f>ROUND($I$80*$H$80,2)</f>
        <v>0</v>
      </c>
      <c r="BL80" s="47" t="s">
        <v>80</v>
      </c>
      <c r="BM80" s="47" t="s">
        <v>102</v>
      </c>
    </row>
    <row r="81" spans="2:65" s="5" customFormat="1" ht="15.75" customHeight="1">
      <c r="B81" s="16"/>
      <c r="C81" s="119" t="s">
        <v>103</v>
      </c>
      <c r="D81" s="119" t="s">
        <v>83</v>
      </c>
      <c r="E81" s="120" t="s">
        <v>104</v>
      </c>
      <c r="F81" s="121" t="s">
        <v>105</v>
      </c>
      <c r="G81" s="119" t="s">
        <v>79</v>
      </c>
      <c r="H81" s="122">
        <v>4</v>
      </c>
      <c r="I81" s="123"/>
      <c r="J81" s="124">
        <f>ROUND($I$81*$H$81,2)</f>
        <v>0</v>
      </c>
      <c r="K81" s="121"/>
      <c r="L81" s="125"/>
      <c r="M81" s="126"/>
      <c r="N81" s="127" t="s">
        <v>29</v>
      </c>
      <c r="O81" s="17"/>
      <c r="P81" s="17"/>
      <c r="Q81" s="116">
        <v>0</v>
      </c>
      <c r="R81" s="116">
        <f>$Q$81*$H$81</f>
        <v>0</v>
      </c>
      <c r="S81" s="116">
        <v>0</v>
      </c>
      <c r="T81" s="117">
        <f>$S$81*$H$81</f>
        <v>0</v>
      </c>
      <c r="AR81" s="47" t="s">
        <v>86</v>
      </c>
      <c r="AT81" s="47" t="s">
        <v>83</v>
      </c>
      <c r="AU81" s="47" t="s">
        <v>47</v>
      </c>
      <c r="AY81" s="47" t="s">
        <v>72</v>
      </c>
      <c r="BE81" s="118">
        <f>IF($N$81="základní",$J$81,0)</f>
        <v>0</v>
      </c>
      <c r="BF81" s="118">
        <f>IF($N$81="snížená",$J$81,0)</f>
        <v>0</v>
      </c>
      <c r="BG81" s="118">
        <f>IF($N$81="zákl. přenesená",$J$81,0)</f>
        <v>0</v>
      </c>
      <c r="BH81" s="118">
        <f>IF($N$81="sníž. přenesená",$J$81,0)</f>
        <v>0</v>
      </c>
      <c r="BI81" s="118">
        <f>IF($N$81="nulová",$J$81,0)</f>
        <v>0</v>
      </c>
      <c r="BJ81" s="47" t="s">
        <v>10</v>
      </c>
      <c r="BK81" s="118">
        <f>ROUND($I$81*$H$81,2)</f>
        <v>0</v>
      </c>
      <c r="BL81" s="47" t="s">
        <v>80</v>
      </c>
      <c r="BM81" s="47" t="s">
        <v>106</v>
      </c>
    </row>
    <row r="82" spans="2:65" s="5" customFormat="1" ht="15.75" customHeight="1">
      <c r="B82" s="16"/>
      <c r="C82" s="119" t="s">
        <v>107</v>
      </c>
      <c r="D82" s="119" t="s">
        <v>83</v>
      </c>
      <c r="E82" s="120" t="s">
        <v>108</v>
      </c>
      <c r="F82" s="121" t="s">
        <v>109</v>
      </c>
      <c r="G82" s="119" t="s">
        <v>79</v>
      </c>
      <c r="H82" s="122">
        <v>1</v>
      </c>
      <c r="I82" s="123"/>
      <c r="J82" s="124">
        <f>ROUND($I$82*$H$82,2)</f>
        <v>0</v>
      </c>
      <c r="K82" s="121"/>
      <c r="L82" s="125"/>
      <c r="M82" s="126"/>
      <c r="N82" s="127" t="s">
        <v>29</v>
      </c>
      <c r="O82" s="17"/>
      <c r="P82" s="17"/>
      <c r="Q82" s="116">
        <v>0</v>
      </c>
      <c r="R82" s="116">
        <f>$Q$82*$H$82</f>
        <v>0</v>
      </c>
      <c r="S82" s="116">
        <v>0</v>
      </c>
      <c r="T82" s="117">
        <f>$S$82*$H$82</f>
        <v>0</v>
      </c>
      <c r="AR82" s="47" t="s">
        <v>86</v>
      </c>
      <c r="AT82" s="47" t="s">
        <v>83</v>
      </c>
      <c r="AU82" s="47" t="s">
        <v>47</v>
      </c>
      <c r="AY82" s="47" t="s">
        <v>72</v>
      </c>
      <c r="BE82" s="118">
        <f>IF($N$82="základní",$J$82,0)</f>
        <v>0</v>
      </c>
      <c r="BF82" s="118">
        <f>IF($N$82="snížená",$J$82,0)</f>
        <v>0</v>
      </c>
      <c r="BG82" s="118">
        <f>IF($N$82="zákl. přenesená",$J$82,0)</f>
        <v>0</v>
      </c>
      <c r="BH82" s="118">
        <f>IF($N$82="sníž. přenesená",$J$82,0)</f>
        <v>0</v>
      </c>
      <c r="BI82" s="118">
        <f>IF($N$82="nulová",$J$82,0)</f>
        <v>0</v>
      </c>
      <c r="BJ82" s="47" t="s">
        <v>10</v>
      </c>
      <c r="BK82" s="118">
        <f>ROUND($I$82*$H$82,2)</f>
        <v>0</v>
      </c>
      <c r="BL82" s="47" t="s">
        <v>80</v>
      </c>
      <c r="BM82" s="47" t="s">
        <v>110</v>
      </c>
    </row>
    <row r="83" spans="2:65" s="5" customFormat="1" ht="15.75" customHeight="1">
      <c r="B83" s="16"/>
      <c r="C83" s="119" t="s">
        <v>111</v>
      </c>
      <c r="D83" s="119" t="s">
        <v>83</v>
      </c>
      <c r="E83" s="120" t="s">
        <v>112</v>
      </c>
      <c r="F83" s="121" t="s">
        <v>113</v>
      </c>
      <c r="G83" s="119" t="s">
        <v>79</v>
      </c>
      <c r="H83" s="122">
        <v>1</v>
      </c>
      <c r="I83" s="123"/>
      <c r="J83" s="124">
        <f>ROUND($I$83*$H$83,2)</f>
        <v>0</v>
      </c>
      <c r="K83" s="121"/>
      <c r="L83" s="125"/>
      <c r="M83" s="126"/>
      <c r="N83" s="127" t="s">
        <v>29</v>
      </c>
      <c r="O83" s="17"/>
      <c r="P83" s="17"/>
      <c r="Q83" s="116">
        <v>0</v>
      </c>
      <c r="R83" s="116">
        <f>$Q$83*$H$83</f>
        <v>0</v>
      </c>
      <c r="S83" s="116">
        <v>0</v>
      </c>
      <c r="T83" s="117">
        <f>$S$83*$H$83</f>
        <v>0</v>
      </c>
      <c r="AR83" s="47" t="s">
        <v>86</v>
      </c>
      <c r="AT83" s="47" t="s">
        <v>83</v>
      </c>
      <c r="AU83" s="47" t="s">
        <v>47</v>
      </c>
      <c r="AY83" s="47" t="s">
        <v>72</v>
      </c>
      <c r="BE83" s="118">
        <f>IF($N$83="základní",$J$83,0)</f>
        <v>0</v>
      </c>
      <c r="BF83" s="118">
        <f>IF($N$83="snížená",$J$83,0)</f>
        <v>0</v>
      </c>
      <c r="BG83" s="118">
        <f>IF($N$83="zákl. přenesená",$J$83,0)</f>
        <v>0</v>
      </c>
      <c r="BH83" s="118">
        <f>IF($N$83="sníž. přenesená",$J$83,0)</f>
        <v>0</v>
      </c>
      <c r="BI83" s="118">
        <f>IF($N$83="nulová",$J$83,0)</f>
        <v>0</v>
      </c>
      <c r="BJ83" s="47" t="s">
        <v>10</v>
      </c>
      <c r="BK83" s="118">
        <f>ROUND($I$83*$H$83,2)</f>
        <v>0</v>
      </c>
      <c r="BL83" s="47" t="s">
        <v>80</v>
      </c>
      <c r="BM83" s="47" t="s">
        <v>114</v>
      </c>
    </row>
    <row r="84" spans="2:65" s="5" customFormat="1" ht="15.75" customHeight="1">
      <c r="B84" s="16"/>
      <c r="C84" s="119" t="s">
        <v>115</v>
      </c>
      <c r="D84" s="119" t="s">
        <v>83</v>
      </c>
      <c r="E84" s="120" t="s">
        <v>116</v>
      </c>
      <c r="F84" s="121" t="s">
        <v>117</v>
      </c>
      <c r="G84" s="119" t="s">
        <v>79</v>
      </c>
      <c r="H84" s="122">
        <v>9</v>
      </c>
      <c r="I84" s="123"/>
      <c r="J84" s="124">
        <f>ROUND($I$84*$H$84,2)</f>
        <v>0</v>
      </c>
      <c r="K84" s="121"/>
      <c r="L84" s="125"/>
      <c r="M84" s="126"/>
      <c r="N84" s="127" t="s">
        <v>29</v>
      </c>
      <c r="O84" s="17"/>
      <c r="P84" s="17"/>
      <c r="Q84" s="116">
        <v>0</v>
      </c>
      <c r="R84" s="116">
        <f>$Q$84*$H$84</f>
        <v>0</v>
      </c>
      <c r="S84" s="116">
        <v>0</v>
      </c>
      <c r="T84" s="117">
        <f>$S$84*$H$84</f>
        <v>0</v>
      </c>
      <c r="AR84" s="47" t="s">
        <v>86</v>
      </c>
      <c r="AT84" s="47" t="s">
        <v>83</v>
      </c>
      <c r="AU84" s="47" t="s">
        <v>47</v>
      </c>
      <c r="AY84" s="47" t="s">
        <v>72</v>
      </c>
      <c r="BE84" s="118">
        <f>IF($N$84="základní",$J$84,0)</f>
        <v>0</v>
      </c>
      <c r="BF84" s="118">
        <f>IF($N$84="snížená",$J$84,0)</f>
        <v>0</v>
      </c>
      <c r="BG84" s="118">
        <f>IF($N$84="zákl. přenesená",$J$84,0)</f>
        <v>0</v>
      </c>
      <c r="BH84" s="118">
        <f>IF($N$84="sníž. přenesená",$J$84,0)</f>
        <v>0</v>
      </c>
      <c r="BI84" s="118">
        <f>IF($N$84="nulová",$J$84,0)</f>
        <v>0</v>
      </c>
      <c r="BJ84" s="47" t="s">
        <v>10</v>
      </c>
      <c r="BK84" s="118">
        <f>ROUND($I$84*$H$84,2)</f>
        <v>0</v>
      </c>
      <c r="BL84" s="47" t="s">
        <v>80</v>
      </c>
      <c r="BM84" s="47" t="s">
        <v>118</v>
      </c>
    </row>
    <row r="85" spans="2:65" s="5" customFormat="1" ht="15.75" customHeight="1">
      <c r="B85" s="16"/>
      <c r="C85" s="119" t="s">
        <v>4</v>
      </c>
      <c r="D85" s="119" t="s">
        <v>83</v>
      </c>
      <c r="E85" s="120" t="s">
        <v>119</v>
      </c>
      <c r="F85" s="121" t="s">
        <v>120</v>
      </c>
      <c r="G85" s="119" t="s">
        <v>79</v>
      </c>
      <c r="H85" s="122">
        <v>1</v>
      </c>
      <c r="I85" s="123"/>
      <c r="J85" s="124">
        <f>ROUND($I$85*$H$85,2)</f>
        <v>0</v>
      </c>
      <c r="K85" s="121"/>
      <c r="L85" s="125"/>
      <c r="M85" s="126"/>
      <c r="N85" s="127" t="s">
        <v>29</v>
      </c>
      <c r="O85" s="17"/>
      <c r="P85" s="17"/>
      <c r="Q85" s="116">
        <v>0</v>
      </c>
      <c r="R85" s="116">
        <f>$Q$85*$H$85</f>
        <v>0</v>
      </c>
      <c r="S85" s="116">
        <v>0</v>
      </c>
      <c r="T85" s="117">
        <f>$S$85*$H$85</f>
        <v>0</v>
      </c>
      <c r="AR85" s="47" t="s">
        <v>86</v>
      </c>
      <c r="AT85" s="47" t="s">
        <v>83</v>
      </c>
      <c r="AU85" s="47" t="s">
        <v>47</v>
      </c>
      <c r="AY85" s="47" t="s">
        <v>72</v>
      </c>
      <c r="BE85" s="118">
        <f>IF($N$85="základní",$J$85,0)</f>
        <v>0</v>
      </c>
      <c r="BF85" s="118">
        <f>IF($N$85="snížená",$J$85,0)</f>
        <v>0</v>
      </c>
      <c r="BG85" s="118">
        <f>IF($N$85="zákl. přenesená",$J$85,0)</f>
        <v>0</v>
      </c>
      <c r="BH85" s="118">
        <f>IF($N$85="sníž. přenesená",$J$85,0)</f>
        <v>0</v>
      </c>
      <c r="BI85" s="118">
        <f>IF($N$85="nulová",$J$85,0)</f>
        <v>0</v>
      </c>
      <c r="BJ85" s="47" t="s">
        <v>10</v>
      </c>
      <c r="BK85" s="118">
        <f>ROUND($I$85*$H$85,2)</f>
        <v>0</v>
      </c>
      <c r="BL85" s="47" t="s">
        <v>80</v>
      </c>
      <c r="BM85" s="47" t="s">
        <v>121</v>
      </c>
    </row>
    <row r="86" spans="2:65" s="5" customFormat="1" ht="15.75" customHeight="1">
      <c r="B86" s="16"/>
      <c r="C86" s="119" t="s">
        <v>80</v>
      </c>
      <c r="D86" s="119" t="s">
        <v>83</v>
      </c>
      <c r="E86" s="120" t="s">
        <v>122</v>
      </c>
      <c r="F86" s="121" t="s">
        <v>123</v>
      </c>
      <c r="G86" s="119" t="s">
        <v>79</v>
      </c>
      <c r="H86" s="122">
        <v>19</v>
      </c>
      <c r="I86" s="123"/>
      <c r="J86" s="124">
        <f>ROUND($I$86*$H$86,2)</f>
        <v>0</v>
      </c>
      <c r="K86" s="121"/>
      <c r="L86" s="125"/>
      <c r="M86" s="126"/>
      <c r="N86" s="127" t="s">
        <v>29</v>
      </c>
      <c r="O86" s="17"/>
      <c r="P86" s="17"/>
      <c r="Q86" s="116">
        <v>0</v>
      </c>
      <c r="R86" s="116">
        <f>$Q$86*$H$86</f>
        <v>0</v>
      </c>
      <c r="S86" s="116">
        <v>0</v>
      </c>
      <c r="T86" s="117">
        <f>$S$86*$H$86</f>
        <v>0</v>
      </c>
      <c r="AR86" s="47" t="s">
        <v>86</v>
      </c>
      <c r="AT86" s="47" t="s">
        <v>83</v>
      </c>
      <c r="AU86" s="47" t="s">
        <v>47</v>
      </c>
      <c r="AY86" s="47" t="s">
        <v>72</v>
      </c>
      <c r="BE86" s="118">
        <f>IF($N$86="základní",$J$86,0)</f>
        <v>0</v>
      </c>
      <c r="BF86" s="118">
        <f>IF($N$86="snížená",$J$86,0)</f>
        <v>0</v>
      </c>
      <c r="BG86" s="118">
        <f>IF($N$86="zákl. přenesená",$J$86,0)</f>
        <v>0</v>
      </c>
      <c r="BH86" s="118">
        <f>IF($N$86="sníž. přenesená",$J$86,0)</f>
        <v>0</v>
      </c>
      <c r="BI86" s="118">
        <f>IF($N$86="nulová",$J$86,0)</f>
        <v>0</v>
      </c>
      <c r="BJ86" s="47" t="s">
        <v>10</v>
      </c>
      <c r="BK86" s="118">
        <f>ROUND($I$86*$H$86,2)</f>
        <v>0</v>
      </c>
      <c r="BL86" s="47" t="s">
        <v>80</v>
      </c>
      <c r="BM86" s="47" t="s">
        <v>124</v>
      </c>
    </row>
    <row r="87" spans="2:65" s="5" customFormat="1" ht="15.75" customHeight="1">
      <c r="B87" s="16"/>
      <c r="C87" s="119" t="s">
        <v>125</v>
      </c>
      <c r="D87" s="119" t="s">
        <v>83</v>
      </c>
      <c r="E87" s="120" t="s">
        <v>126</v>
      </c>
      <c r="F87" s="121" t="s">
        <v>127</v>
      </c>
      <c r="G87" s="119" t="s">
        <v>79</v>
      </c>
      <c r="H87" s="122">
        <v>3</v>
      </c>
      <c r="I87" s="123"/>
      <c r="J87" s="124">
        <f>ROUND($I$87*$H$87,2)</f>
        <v>0</v>
      </c>
      <c r="K87" s="121"/>
      <c r="L87" s="125"/>
      <c r="M87" s="126"/>
      <c r="N87" s="127" t="s">
        <v>29</v>
      </c>
      <c r="O87" s="17"/>
      <c r="P87" s="17"/>
      <c r="Q87" s="116">
        <v>0</v>
      </c>
      <c r="R87" s="116">
        <f>$Q$87*$H$87</f>
        <v>0</v>
      </c>
      <c r="S87" s="116">
        <v>0</v>
      </c>
      <c r="T87" s="117">
        <f>$S$87*$H$87</f>
        <v>0</v>
      </c>
      <c r="AR87" s="47" t="s">
        <v>86</v>
      </c>
      <c r="AT87" s="47" t="s">
        <v>83</v>
      </c>
      <c r="AU87" s="47" t="s">
        <v>47</v>
      </c>
      <c r="AY87" s="47" t="s">
        <v>72</v>
      </c>
      <c r="BE87" s="118">
        <f>IF($N$87="základní",$J$87,0)</f>
        <v>0</v>
      </c>
      <c r="BF87" s="118">
        <f>IF($N$87="snížená",$J$87,0)</f>
        <v>0</v>
      </c>
      <c r="BG87" s="118">
        <f>IF($N$87="zákl. přenesená",$J$87,0)</f>
        <v>0</v>
      </c>
      <c r="BH87" s="118">
        <f>IF($N$87="sníž. přenesená",$J$87,0)</f>
        <v>0</v>
      </c>
      <c r="BI87" s="118">
        <f>IF($N$87="nulová",$J$87,0)</f>
        <v>0</v>
      </c>
      <c r="BJ87" s="47" t="s">
        <v>10</v>
      </c>
      <c r="BK87" s="118">
        <f>ROUND($I$87*$H$87,2)</f>
        <v>0</v>
      </c>
      <c r="BL87" s="47" t="s">
        <v>80</v>
      </c>
      <c r="BM87" s="47" t="s">
        <v>128</v>
      </c>
    </row>
    <row r="88" spans="2:65" s="5" customFormat="1" ht="15.75" customHeight="1">
      <c r="B88" s="16"/>
      <c r="C88" s="119" t="s">
        <v>129</v>
      </c>
      <c r="D88" s="119" t="s">
        <v>83</v>
      </c>
      <c r="E88" s="120" t="s">
        <v>130</v>
      </c>
      <c r="F88" s="121" t="s">
        <v>131</v>
      </c>
      <c r="G88" s="119" t="s">
        <v>79</v>
      </c>
      <c r="H88" s="122">
        <v>4</v>
      </c>
      <c r="I88" s="123"/>
      <c r="J88" s="124">
        <f>ROUND($I$88*$H$88,2)</f>
        <v>0</v>
      </c>
      <c r="K88" s="121"/>
      <c r="L88" s="125"/>
      <c r="M88" s="126"/>
      <c r="N88" s="127" t="s">
        <v>29</v>
      </c>
      <c r="O88" s="17"/>
      <c r="P88" s="17"/>
      <c r="Q88" s="116">
        <v>0</v>
      </c>
      <c r="R88" s="116">
        <f>$Q$88*$H$88</f>
        <v>0</v>
      </c>
      <c r="S88" s="116">
        <v>0</v>
      </c>
      <c r="T88" s="117">
        <f>$S$88*$H$88</f>
        <v>0</v>
      </c>
      <c r="AR88" s="47" t="s">
        <v>86</v>
      </c>
      <c r="AT88" s="47" t="s">
        <v>83</v>
      </c>
      <c r="AU88" s="47" t="s">
        <v>47</v>
      </c>
      <c r="AY88" s="47" t="s">
        <v>72</v>
      </c>
      <c r="BE88" s="118">
        <f>IF($N$88="základní",$J$88,0)</f>
        <v>0</v>
      </c>
      <c r="BF88" s="118">
        <f>IF($N$88="snížená",$J$88,0)</f>
        <v>0</v>
      </c>
      <c r="BG88" s="118">
        <f>IF($N$88="zákl. přenesená",$J$88,0)</f>
        <v>0</v>
      </c>
      <c r="BH88" s="118">
        <f>IF($N$88="sníž. přenesená",$J$88,0)</f>
        <v>0</v>
      </c>
      <c r="BI88" s="118">
        <f>IF($N$88="nulová",$J$88,0)</f>
        <v>0</v>
      </c>
      <c r="BJ88" s="47" t="s">
        <v>10</v>
      </c>
      <c r="BK88" s="118">
        <f>ROUND($I$88*$H$88,2)</f>
        <v>0</v>
      </c>
      <c r="BL88" s="47" t="s">
        <v>80</v>
      </c>
      <c r="BM88" s="47" t="s">
        <v>132</v>
      </c>
    </row>
    <row r="89" spans="2:65" s="5" customFormat="1" ht="15.75" customHeight="1">
      <c r="B89" s="16"/>
      <c r="C89" s="110" t="s">
        <v>133</v>
      </c>
      <c r="D89" s="110" t="s">
        <v>76</v>
      </c>
      <c r="E89" s="108" t="s">
        <v>134</v>
      </c>
      <c r="F89" s="109" t="s">
        <v>135</v>
      </c>
      <c r="G89" s="110" t="s">
        <v>79</v>
      </c>
      <c r="H89" s="111">
        <v>5</v>
      </c>
      <c r="I89" s="112"/>
      <c r="J89" s="113">
        <f>ROUND($I$89*$H$89,2)</f>
        <v>0</v>
      </c>
      <c r="K89" s="109"/>
      <c r="L89" s="30"/>
      <c r="M89" s="114"/>
      <c r="N89" s="115" t="s">
        <v>29</v>
      </c>
      <c r="O89" s="17"/>
      <c r="P89" s="17"/>
      <c r="Q89" s="116">
        <v>0</v>
      </c>
      <c r="R89" s="116">
        <f>$Q$89*$H$89</f>
        <v>0</v>
      </c>
      <c r="S89" s="116">
        <v>0</v>
      </c>
      <c r="T89" s="117">
        <f>$S$89*$H$89</f>
        <v>0</v>
      </c>
      <c r="AR89" s="47" t="s">
        <v>80</v>
      </c>
      <c r="AT89" s="47" t="s">
        <v>76</v>
      </c>
      <c r="AU89" s="47" t="s">
        <v>47</v>
      </c>
      <c r="AY89" s="47" t="s">
        <v>72</v>
      </c>
      <c r="BE89" s="118">
        <f>IF($N$89="základní",$J$89,0)</f>
        <v>0</v>
      </c>
      <c r="BF89" s="118">
        <f>IF($N$89="snížená",$J$89,0)</f>
        <v>0</v>
      </c>
      <c r="BG89" s="118">
        <f>IF($N$89="zákl. přenesená",$J$89,0)</f>
        <v>0</v>
      </c>
      <c r="BH89" s="118">
        <f>IF($N$89="sníž. přenesená",$J$89,0)</f>
        <v>0</v>
      </c>
      <c r="BI89" s="118">
        <f>IF($N$89="nulová",$J$89,0)</f>
        <v>0</v>
      </c>
      <c r="BJ89" s="47" t="s">
        <v>10</v>
      </c>
      <c r="BK89" s="118">
        <f>ROUND($I$89*$H$89,2)</f>
        <v>0</v>
      </c>
      <c r="BL89" s="47" t="s">
        <v>80</v>
      </c>
      <c r="BM89" s="47" t="s">
        <v>136</v>
      </c>
    </row>
    <row r="90" spans="2:65" s="5" customFormat="1" ht="15.75" customHeight="1">
      <c r="B90" s="16"/>
      <c r="C90" s="119" t="s">
        <v>137</v>
      </c>
      <c r="D90" s="119" t="s">
        <v>83</v>
      </c>
      <c r="E90" s="120" t="s">
        <v>138</v>
      </c>
      <c r="F90" s="121" t="s">
        <v>139</v>
      </c>
      <c r="G90" s="119" t="s">
        <v>79</v>
      </c>
      <c r="H90" s="122">
        <v>2</v>
      </c>
      <c r="I90" s="123"/>
      <c r="J90" s="124">
        <f>ROUND($I$90*$H$90,2)</f>
        <v>0</v>
      </c>
      <c r="K90" s="121"/>
      <c r="L90" s="125"/>
      <c r="M90" s="126"/>
      <c r="N90" s="127" t="s">
        <v>29</v>
      </c>
      <c r="O90" s="17"/>
      <c r="P90" s="17"/>
      <c r="Q90" s="116">
        <v>0</v>
      </c>
      <c r="R90" s="116">
        <f>$Q$90*$H$90</f>
        <v>0</v>
      </c>
      <c r="S90" s="116">
        <v>0</v>
      </c>
      <c r="T90" s="117">
        <f>$S$90*$H$90</f>
        <v>0</v>
      </c>
      <c r="AR90" s="47" t="s">
        <v>86</v>
      </c>
      <c r="AT90" s="47" t="s">
        <v>83</v>
      </c>
      <c r="AU90" s="47" t="s">
        <v>47</v>
      </c>
      <c r="AY90" s="47" t="s">
        <v>72</v>
      </c>
      <c r="BE90" s="118">
        <f>IF($N$90="základní",$J$90,0)</f>
        <v>0</v>
      </c>
      <c r="BF90" s="118">
        <f>IF($N$90="snížená",$J$90,0)</f>
        <v>0</v>
      </c>
      <c r="BG90" s="118">
        <f>IF($N$90="zákl. přenesená",$J$90,0)</f>
        <v>0</v>
      </c>
      <c r="BH90" s="118">
        <f>IF($N$90="sníž. přenesená",$J$90,0)</f>
        <v>0</v>
      </c>
      <c r="BI90" s="118">
        <f>IF($N$90="nulová",$J$90,0)</f>
        <v>0</v>
      </c>
      <c r="BJ90" s="47" t="s">
        <v>10</v>
      </c>
      <c r="BK90" s="118">
        <f>ROUND($I$90*$H$90,2)</f>
        <v>0</v>
      </c>
      <c r="BL90" s="47" t="s">
        <v>80</v>
      </c>
      <c r="BM90" s="47" t="s">
        <v>140</v>
      </c>
    </row>
    <row r="91" spans="2:65" s="5" customFormat="1" ht="15.75" customHeight="1">
      <c r="B91" s="16"/>
      <c r="C91" s="119" t="s">
        <v>3</v>
      </c>
      <c r="D91" s="119" t="s">
        <v>83</v>
      </c>
      <c r="E91" s="120" t="s">
        <v>141</v>
      </c>
      <c r="F91" s="121" t="s">
        <v>142</v>
      </c>
      <c r="G91" s="119" t="s">
        <v>79</v>
      </c>
      <c r="H91" s="122">
        <v>3</v>
      </c>
      <c r="I91" s="123"/>
      <c r="J91" s="124">
        <f>ROUND($I$91*$H$91,2)</f>
        <v>0</v>
      </c>
      <c r="K91" s="121"/>
      <c r="L91" s="125"/>
      <c r="M91" s="126"/>
      <c r="N91" s="127" t="s">
        <v>29</v>
      </c>
      <c r="O91" s="17"/>
      <c r="P91" s="17"/>
      <c r="Q91" s="116">
        <v>0</v>
      </c>
      <c r="R91" s="116">
        <f>$Q$91*$H$91</f>
        <v>0</v>
      </c>
      <c r="S91" s="116">
        <v>0</v>
      </c>
      <c r="T91" s="117">
        <f>$S$91*$H$91</f>
        <v>0</v>
      </c>
      <c r="AR91" s="47" t="s">
        <v>86</v>
      </c>
      <c r="AT91" s="47" t="s">
        <v>83</v>
      </c>
      <c r="AU91" s="47" t="s">
        <v>47</v>
      </c>
      <c r="AY91" s="47" t="s">
        <v>72</v>
      </c>
      <c r="BE91" s="118">
        <f>IF($N$91="základní",$J$91,0)</f>
        <v>0</v>
      </c>
      <c r="BF91" s="118">
        <f>IF($N$91="snížená",$J$91,0)</f>
        <v>0</v>
      </c>
      <c r="BG91" s="118">
        <f>IF($N$91="zákl. přenesená",$J$91,0)</f>
        <v>0</v>
      </c>
      <c r="BH91" s="118">
        <f>IF($N$91="sníž. přenesená",$J$91,0)</f>
        <v>0</v>
      </c>
      <c r="BI91" s="118">
        <f>IF($N$91="nulová",$J$91,0)</f>
        <v>0</v>
      </c>
      <c r="BJ91" s="47" t="s">
        <v>10</v>
      </c>
      <c r="BK91" s="118">
        <f>ROUND($I$91*$H$91,2)</f>
        <v>0</v>
      </c>
      <c r="BL91" s="47" t="s">
        <v>80</v>
      </c>
      <c r="BM91" s="47" t="s">
        <v>143</v>
      </c>
    </row>
    <row r="92" spans="2:65" s="5" customFormat="1" ht="15.75" customHeight="1">
      <c r="B92" s="16"/>
      <c r="C92" s="110" t="s">
        <v>144</v>
      </c>
      <c r="D92" s="110" t="s">
        <v>76</v>
      </c>
      <c r="E92" s="108" t="s">
        <v>145</v>
      </c>
      <c r="F92" s="109" t="s">
        <v>146</v>
      </c>
      <c r="G92" s="110" t="s">
        <v>79</v>
      </c>
      <c r="H92" s="111">
        <v>45</v>
      </c>
      <c r="I92" s="112"/>
      <c r="J92" s="113">
        <f>ROUND($I$92*$H$92,2)</f>
        <v>0</v>
      </c>
      <c r="K92" s="109"/>
      <c r="L92" s="30"/>
      <c r="M92" s="114"/>
      <c r="N92" s="115" t="s">
        <v>29</v>
      </c>
      <c r="O92" s="17"/>
      <c r="P92" s="17"/>
      <c r="Q92" s="116">
        <v>0</v>
      </c>
      <c r="R92" s="116">
        <f>$Q$92*$H$92</f>
        <v>0</v>
      </c>
      <c r="S92" s="116">
        <v>0</v>
      </c>
      <c r="T92" s="117">
        <f>$S$92*$H$92</f>
        <v>0</v>
      </c>
      <c r="AR92" s="47" t="s">
        <v>80</v>
      </c>
      <c r="AT92" s="47" t="s">
        <v>76</v>
      </c>
      <c r="AU92" s="47" t="s">
        <v>47</v>
      </c>
      <c r="AY92" s="47" t="s">
        <v>72</v>
      </c>
      <c r="BE92" s="118">
        <f>IF($N$92="základní",$J$92,0)</f>
        <v>0</v>
      </c>
      <c r="BF92" s="118">
        <f>IF($N$92="snížená",$J$92,0)</f>
        <v>0</v>
      </c>
      <c r="BG92" s="118">
        <f>IF($N$92="zákl. přenesená",$J$92,0)</f>
        <v>0</v>
      </c>
      <c r="BH92" s="118">
        <f>IF($N$92="sníž. přenesená",$J$92,0)</f>
        <v>0</v>
      </c>
      <c r="BI92" s="118">
        <f>IF($N$92="nulová",$J$92,0)</f>
        <v>0</v>
      </c>
      <c r="BJ92" s="47" t="s">
        <v>10</v>
      </c>
      <c r="BK92" s="118">
        <f>ROUND($I$92*$H$92,2)</f>
        <v>0</v>
      </c>
      <c r="BL92" s="47" t="s">
        <v>80</v>
      </c>
      <c r="BM92" s="47" t="s">
        <v>147</v>
      </c>
    </row>
    <row r="93" spans="2:65" s="5" customFormat="1" ht="27" customHeight="1">
      <c r="B93" s="16"/>
      <c r="C93" s="119" t="s">
        <v>148</v>
      </c>
      <c r="D93" s="119" t="s">
        <v>83</v>
      </c>
      <c r="E93" s="120" t="s">
        <v>149</v>
      </c>
      <c r="F93" s="121" t="s">
        <v>150</v>
      </c>
      <c r="G93" s="119" t="s">
        <v>79</v>
      </c>
      <c r="H93" s="122">
        <v>45</v>
      </c>
      <c r="I93" s="123"/>
      <c r="J93" s="124">
        <f>ROUND($I$93*$H$93,2)</f>
        <v>0</v>
      </c>
      <c r="K93" s="121"/>
      <c r="L93" s="125"/>
      <c r="M93" s="126"/>
      <c r="N93" s="127" t="s">
        <v>29</v>
      </c>
      <c r="O93" s="17"/>
      <c r="P93" s="17"/>
      <c r="Q93" s="116">
        <v>0</v>
      </c>
      <c r="R93" s="116">
        <f>$Q$93*$H$93</f>
        <v>0</v>
      </c>
      <c r="S93" s="116">
        <v>0</v>
      </c>
      <c r="T93" s="117">
        <f>$S$93*$H$93</f>
        <v>0</v>
      </c>
      <c r="AR93" s="47" t="s">
        <v>86</v>
      </c>
      <c r="AT93" s="47" t="s">
        <v>83</v>
      </c>
      <c r="AU93" s="47" t="s">
        <v>47</v>
      </c>
      <c r="AY93" s="47" t="s">
        <v>72</v>
      </c>
      <c r="BE93" s="118">
        <f>IF($N$93="základní",$J$93,0)</f>
        <v>0</v>
      </c>
      <c r="BF93" s="118">
        <f>IF($N$93="snížená",$J$93,0)</f>
        <v>0</v>
      </c>
      <c r="BG93" s="118">
        <f>IF($N$93="zákl. přenesená",$J$93,0)</f>
        <v>0</v>
      </c>
      <c r="BH93" s="118">
        <f>IF($N$93="sníž. přenesená",$J$93,0)</f>
        <v>0</v>
      </c>
      <c r="BI93" s="118">
        <f>IF($N$93="nulová",$J$93,0)</f>
        <v>0</v>
      </c>
      <c r="BJ93" s="47" t="s">
        <v>10</v>
      </c>
      <c r="BK93" s="118">
        <f>ROUND($I$93*$H$93,2)</f>
        <v>0</v>
      </c>
      <c r="BL93" s="47" t="s">
        <v>80</v>
      </c>
      <c r="BM93" s="47" t="s">
        <v>151</v>
      </c>
    </row>
    <row r="94" spans="2:65" s="5" customFormat="1" ht="15.75" customHeight="1">
      <c r="B94" s="16"/>
      <c r="C94" s="110" t="s">
        <v>152</v>
      </c>
      <c r="D94" s="110" t="s">
        <v>76</v>
      </c>
      <c r="E94" s="108" t="s">
        <v>153</v>
      </c>
      <c r="F94" s="109" t="s">
        <v>154</v>
      </c>
      <c r="G94" s="110" t="s">
        <v>79</v>
      </c>
      <c r="H94" s="111">
        <v>2</v>
      </c>
      <c r="I94" s="112"/>
      <c r="J94" s="113">
        <f>ROUND($I$94*$H$94,2)</f>
        <v>0</v>
      </c>
      <c r="K94" s="109"/>
      <c r="L94" s="30"/>
      <c r="M94" s="114"/>
      <c r="N94" s="115" t="s">
        <v>29</v>
      </c>
      <c r="O94" s="17"/>
      <c r="P94" s="17"/>
      <c r="Q94" s="116">
        <v>0</v>
      </c>
      <c r="R94" s="116">
        <f>$Q$94*$H$94</f>
        <v>0</v>
      </c>
      <c r="S94" s="116">
        <v>0</v>
      </c>
      <c r="T94" s="117">
        <f>$S$94*$H$94</f>
        <v>0</v>
      </c>
      <c r="AR94" s="47" t="s">
        <v>80</v>
      </c>
      <c r="AT94" s="47" t="s">
        <v>76</v>
      </c>
      <c r="AU94" s="47" t="s">
        <v>47</v>
      </c>
      <c r="AY94" s="47" t="s">
        <v>72</v>
      </c>
      <c r="BE94" s="118">
        <f>IF($N$94="základní",$J$94,0)</f>
        <v>0</v>
      </c>
      <c r="BF94" s="118">
        <f>IF($N$94="snížená",$J$94,0)</f>
        <v>0</v>
      </c>
      <c r="BG94" s="118">
        <f>IF($N$94="zákl. přenesená",$J$94,0)</f>
        <v>0</v>
      </c>
      <c r="BH94" s="118">
        <f>IF($N$94="sníž. přenesená",$J$94,0)</f>
        <v>0</v>
      </c>
      <c r="BI94" s="118">
        <f>IF($N$94="nulová",$J$94,0)</f>
        <v>0</v>
      </c>
      <c r="BJ94" s="47" t="s">
        <v>10</v>
      </c>
      <c r="BK94" s="118">
        <f>ROUND($I$94*$H$94,2)</f>
        <v>0</v>
      </c>
      <c r="BL94" s="47" t="s">
        <v>80</v>
      </c>
      <c r="BM94" s="47" t="s">
        <v>155</v>
      </c>
    </row>
    <row r="95" spans="2:65" s="5" customFormat="1" ht="15.75" customHeight="1">
      <c r="B95" s="16"/>
      <c r="C95" s="119" t="s">
        <v>156</v>
      </c>
      <c r="D95" s="119" t="s">
        <v>83</v>
      </c>
      <c r="E95" s="120" t="s">
        <v>157</v>
      </c>
      <c r="F95" s="121" t="s">
        <v>158</v>
      </c>
      <c r="G95" s="119" t="s">
        <v>79</v>
      </c>
      <c r="H95" s="122">
        <v>2</v>
      </c>
      <c r="I95" s="123"/>
      <c r="J95" s="124">
        <f>ROUND($I$95*$H$95,2)</f>
        <v>0</v>
      </c>
      <c r="K95" s="121"/>
      <c r="L95" s="125"/>
      <c r="M95" s="126"/>
      <c r="N95" s="127" t="s">
        <v>29</v>
      </c>
      <c r="O95" s="17"/>
      <c r="P95" s="17"/>
      <c r="Q95" s="116">
        <v>0</v>
      </c>
      <c r="R95" s="116">
        <f>$Q$95*$H$95</f>
        <v>0</v>
      </c>
      <c r="S95" s="116">
        <v>0</v>
      </c>
      <c r="T95" s="117">
        <f>$S$95*$H$95</f>
        <v>0</v>
      </c>
      <c r="AR95" s="47" t="s">
        <v>86</v>
      </c>
      <c r="AT95" s="47" t="s">
        <v>83</v>
      </c>
      <c r="AU95" s="47" t="s">
        <v>47</v>
      </c>
      <c r="AY95" s="47" t="s">
        <v>72</v>
      </c>
      <c r="BE95" s="118">
        <f>IF($N$95="základní",$J$95,0)</f>
        <v>0</v>
      </c>
      <c r="BF95" s="118">
        <f>IF($N$95="snížená",$J$95,0)</f>
        <v>0</v>
      </c>
      <c r="BG95" s="118">
        <f>IF($N$95="zákl. přenesená",$J$95,0)</f>
        <v>0</v>
      </c>
      <c r="BH95" s="118">
        <f>IF($N$95="sníž. přenesená",$J$95,0)</f>
        <v>0</v>
      </c>
      <c r="BI95" s="118">
        <f>IF($N$95="nulová",$J$95,0)</f>
        <v>0</v>
      </c>
      <c r="BJ95" s="47" t="s">
        <v>10</v>
      </c>
      <c r="BK95" s="118">
        <f>ROUND($I$95*$H$95,2)</f>
        <v>0</v>
      </c>
      <c r="BL95" s="47" t="s">
        <v>80</v>
      </c>
      <c r="BM95" s="47" t="s">
        <v>159</v>
      </c>
    </row>
    <row r="96" spans="2:12" s="5" customFormat="1" ht="7.5" customHeight="1">
      <c r="B96" s="25"/>
      <c r="C96" s="26"/>
      <c r="D96" s="26"/>
      <c r="E96" s="26"/>
      <c r="F96" s="26"/>
      <c r="G96" s="26"/>
      <c r="H96" s="26"/>
      <c r="I96" s="62"/>
      <c r="J96" s="26"/>
      <c r="K96" s="26"/>
      <c r="L96" s="30"/>
    </row>
    <row r="97" s="1" customFormat="1" ht="14.25" customHeight="1"/>
  </sheetData>
  <sheetProtection formatColumns="0" formatRows="0" sort="0" autoFilter="0"/>
  <autoFilter ref="C71:K71"/>
  <mergeCells count="6">
    <mergeCell ref="G1:H1"/>
    <mergeCell ref="L2:V2"/>
    <mergeCell ref="E7:H7"/>
    <mergeCell ref="E22:H22"/>
    <mergeCell ref="E43:H43"/>
    <mergeCell ref="E64:H64"/>
  </mergeCells>
  <hyperlinks>
    <hyperlink ref="F1" location="C2" display="1) Krycí list soupisu"/>
    <hyperlink ref="G1" location="C50" display="2) Rekapitulace"/>
    <hyperlink ref="J1" location="C73" display="3) Soupis prací"/>
    <hyperlink ref="L1" location="Rekapitulace stavby!C2" display="Rekapitulace stavby"/>
  </hyperlinks>
  <printOptions/>
  <pageMargins left="0.5902777777777778" right="0.5902777777777778" top="0.5902777777777778" bottom="0.5902777777777778" header="0.5118055555555555" footer="0"/>
  <pageSetup fitToHeight="100" fitToWidth="1" horizontalDpi="300" verticalDpi="3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zoomScalePageLayoutView="0" workbookViewId="0" topLeftCell="A124">
      <selection activeCell="A2" sqref="A2"/>
    </sheetView>
  </sheetViews>
  <sheetFormatPr defaultColWidth="9.33203125" defaultRowHeight="13.5"/>
  <cols>
    <col min="1" max="1" width="8.33203125" style="128" customWidth="1"/>
    <col min="2" max="2" width="1.66796875" style="128" customWidth="1"/>
    <col min="3" max="4" width="5" style="128" customWidth="1"/>
    <col min="5" max="5" width="11.66015625" style="128" customWidth="1"/>
    <col min="6" max="6" width="9.16015625" style="128" customWidth="1"/>
    <col min="7" max="7" width="5" style="128" customWidth="1"/>
    <col min="8" max="8" width="77.83203125" style="128" customWidth="1"/>
    <col min="9" max="10" width="20" style="128" customWidth="1"/>
    <col min="11" max="11" width="1.66796875" style="128" customWidth="1"/>
  </cols>
  <sheetData>
    <row r="1" ht="37.5" customHeight="1"/>
    <row r="2" spans="2:11" ht="7.5" customHeight="1">
      <c r="B2" s="129"/>
      <c r="C2" s="130"/>
      <c r="D2" s="130"/>
      <c r="E2" s="130"/>
      <c r="F2" s="130"/>
      <c r="G2" s="130"/>
      <c r="H2" s="130"/>
      <c r="I2" s="130"/>
      <c r="J2" s="130"/>
      <c r="K2" s="131"/>
    </row>
    <row r="3" spans="2:11" s="132" customFormat="1" ht="45" customHeight="1">
      <c r="B3" s="133"/>
      <c r="C3" s="209" t="s">
        <v>162</v>
      </c>
      <c r="D3" s="209"/>
      <c r="E3" s="209"/>
      <c r="F3" s="209"/>
      <c r="G3" s="209"/>
      <c r="H3" s="209"/>
      <c r="I3" s="209"/>
      <c r="J3" s="209"/>
      <c r="K3" s="134"/>
    </row>
    <row r="4" spans="2:11" ht="25.5" customHeight="1">
      <c r="B4" s="135"/>
      <c r="C4" s="214" t="s">
        <v>163</v>
      </c>
      <c r="D4" s="214"/>
      <c r="E4" s="214"/>
      <c r="F4" s="214"/>
      <c r="G4" s="214"/>
      <c r="H4" s="214"/>
      <c r="I4" s="214"/>
      <c r="J4" s="214"/>
      <c r="K4" s="136"/>
    </row>
    <row r="5" spans="2:11" ht="5.25" customHeight="1">
      <c r="B5" s="135"/>
      <c r="C5" s="137"/>
      <c r="D5" s="137"/>
      <c r="E5" s="137"/>
      <c r="F5" s="137"/>
      <c r="G5" s="137"/>
      <c r="H5" s="137"/>
      <c r="I5" s="137"/>
      <c r="J5" s="137"/>
      <c r="K5" s="136"/>
    </row>
    <row r="6" spans="2:11" ht="15" customHeight="1">
      <c r="B6" s="135"/>
      <c r="C6" s="211" t="s">
        <v>164</v>
      </c>
      <c r="D6" s="211"/>
      <c r="E6" s="211"/>
      <c r="F6" s="211"/>
      <c r="G6" s="211"/>
      <c r="H6" s="211"/>
      <c r="I6" s="211"/>
      <c r="J6" s="211"/>
      <c r="K6" s="136"/>
    </row>
    <row r="7" spans="2:11" ht="15" customHeight="1">
      <c r="B7" s="139"/>
      <c r="C7" s="211" t="s">
        <v>165</v>
      </c>
      <c r="D7" s="211"/>
      <c r="E7" s="211"/>
      <c r="F7" s="211"/>
      <c r="G7" s="211"/>
      <c r="H7" s="211"/>
      <c r="I7" s="211"/>
      <c r="J7" s="211"/>
      <c r="K7" s="136"/>
    </row>
    <row r="8" spans="2:11" ht="12.75" customHeight="1">
      <c r="B8" s="139"/>
      <c r="C8" s="138"/>
      <c r="D8" s="138"/>
      <c r="E8" s="138"/>
      <c r="F8" s="138"/>
      <c r="G8" s="138"/>
      <c r="H8" s="138"/>
      <c r="I8" s="138"/>
      <c r="J8" s="138"/>
      <c r="K8" s="136"/>
    </row>
    <row r="9" spans="2:11" ht="15" customHeight="1">
      <c r="B9" s="139"/>
      <c r="C9" s="216" t="s">
        <v>166</v>
      </c>
      <c r="D9" s="216"/>
      <c r="E9" s="216"/>
      <c r="F9" s="216"/>
      <c r="G9" s="216"/>
      <c r="H9" s="216"/>
      <c r="I9" s="216"/>
      <c r="J9" s="216"/>
      <c r="K9" s="136"/>
    </row>
    <row r="10" spans="2:11" ht="15" customHeight="1">
      <c r="B10" s="139"/>
      <c r="C10" s="138"/>
      <c r="D10" s="211" t="s">
        <v>167</v>
      </c>
      <c r="E10" s="211"/>
      <c r="F10" s="211"/>
      <c r="G10" s="211"/>
      <c r="H10" s="211"/>
      <c r="I10" s="211"/>
      <c r="J10" s="211"/>
      <c r="K10" s="136"/>
    </row>
    <row r="11" spans="2:11" ht="15" customHeight="1">
      <c r="B11" s="139"/>
      <c r="C11" s="140"/>
      <c r="D11" s="211" t="s">
        <v>168</v>
      </c>
      <c r="E11" s="211"/>
      <c r="F11" s="211"/>
      <c r="G11" s="211"/>
      <c r="H11" s="211"/>
      <c r="I11" s="211"/>
      <c r="J11" s="211"/>
      <c r="K11" s="136"/>
    </row>
    <row r="12" spans="2:11" ht="12.75" customHeight="1">
      <c r="B12" s="139"/>
      <c r="C12" s="140"/>
      <c r="D12" s="140"/>
      <c r="E12" s="140"/>
      <c r="F12" s="140"/>
      <c r="G12" s="140"/>
      <c r="H12" s="140"/>
      <c r="I12" s="140"/>
      <c r="J12" s="140"/>
      <c r="K12" s="136"/>
    </row>
    <row r="13" spans="2:11" ht="15" customHeight="1">
      <c r="B13" s="139"/>
      <c r="C13" s="140"/>
      <c r="D13" s="211" t="s">
        <v>169</v>
      </c>
      <c r="E13" s="211"/>
      <c r="F13" s="211"/>
      <c r="G13" s="211"/>
      <c r="H13" s="211"/>
      <c r="I13" s="211"/>
      <c r="J13" s="211"/>
      <c r="K13" s="136"/>
    </row>
    <row r="14" spans="2:11" ht="15" customHeight="1">
      <c r="B14" s="139"/>
      <c r="C14" s="140"/>
      <c r="D14" s="211" t="s">
        <v>170</v>
      </c>
      <c r="E14" s="211"/>
      <c r="F14" s="211"/>
      <c r="G14" s="211"/>
      <c r="H14" s="211"/>
      <c r="I14" s="211"/>
      <c r="J14" s="211"/>
      <c r="K14" s="136"/>
    </row>
    <row r="15" spans="2:11" ht="15" customHeight="1">
      <c r="B15" s="139"/>
      <c r="C15" s="140"/>
      <c r="D15" s="211" t="s">
        <v>171</v>
      </c>
      <c r="E15" s="211"/>
      <c r="F15" s="211"/>
      <c r="G15" s="211"/>
      <c r="H15" s="211"/>
      <c r="I15" s="211"/>
      <c r="J15" s="211"/>
      <c r="K15" s="136"/>
    </row>
    <row r="16" spans="2:11" ht="15" customHeight="1">
      <c r="B16" s="139"/>
      <c r="C16" s="140"/>
      <c r="D16" s="140"/>
      <c r="E16" s="141" t="s">
        <v>41</v>
      </c>
      <c r="F16" s="211" t="s">
        <v>172</v>
      </c>
      <c r="G16" s="211"/>
      <c r="H16" s="211"/>
      <c r="I16" s="211"/>
      <c r="J16" s="211"/>
      <c r="K16" s="136"/>
    </row>
    <row r="17" spans="2:11" ht="15" customHeight="1">
      <c r="B17" s="139"/>
      <c r="C17" s="140"/>
      <c r="D17" s="140"/>
      <c r="E17" s="141" t="s">
        <v>173</v>
      </c>
      <c r="F17" s="211" t="s">
        <v>174</v>
      </c>
      <c r="G17" s="211"/>
      <c r="H17" s="211"/>
      <c r="I17" s="211"/>
      <c r="J17" s="211"/>
      <c r="K17" s="136"/>
    </row>
    <row r="18" spans="2:11" ht="15" customHeight="1">
      <c r="B18" s="139"/>
      <c r="C18" s="140"/>
      <c r="D18" s="140"/>
      <c r="E18" s="141" t="s">
        <v>175</v>
      </c>
      <c r="F18" s="211" t="s">
        <v>176</v>
      </c>
      <c r="G18" s="211"/>
      <c r="H18" s="211"/>
      <c r="I18" s="211"/>
      <c r="J18" s="211"/>
      <c r="K18" s="136"/>
    </row>
    <row r="19" spans="2:11" ht="15" customHeight="1">
      <c r="B19" s="139"/>
      <c r="C19" s="140"/>
      <c r="D19" s="140"/>
      <c r="E19" s="141" t="s">
        <v>177</v>
      </c>
      <c r="F19" s="211" t="s">
        <v>178</v>
      </c>
      <c r="G19" s="211"/>
      <c r="H19" s="211"/>
      <c r="I19" s="211"/>
      <c r="J19" s="211"/>
      <c r="K19" s="136"/>
    </row>
    <row r="20" spans="2:11" ht="15" customHeight="1">
      <c r="B20" s="139"/>
      <c r="C20" s="140"/>
      <c r="D20" s="140"/>
      <c r="E20" s="141" t="s">
        <v>160</v>
      </c>
      <c r="F20" s="211" t="s">
        <v>161</v>
      </c>
      <c r="G20" s="211"/>
      <c r="H20" s="211"/>
      <c r="I20" s="211"/>
      <c r="J20" s="211"/>
      <c r="K20" s="136"/>
    </row>
    <row r="21" spans="2:11" ht="15" customHeight="1">
      <c r="B21" s="139"/>
      <c r="C21" s="140"/>
      <c r="D21" s="140"/>
      <c r="E21" s="141" t="s">
        <v>179</v>
      </c>
      <c r="F21" s="211" t="s">
        <v>180</v>
      </c>
      <c r="G21" s="211"/>
      <c r="H21" s="211"/>
      <c r="I21" s="211"/>
      <c r="J21" s="211"/>
      <c r="K21" s="136"/>
    </row>
    <row r="22" spans="2:11" ht="12.75" customHeight="1">
      <c r="B22" s="139"/>
      <c r="C22" s="140"/>
      <c r="D22" s="140"/>
      <c r="E22" s="140"/>
      <c r="F22" s="140"/>
      <c r="G22" s="140"/>
      <c r="H22" s="140"/>
      <c r="I22" s="140"/>
      <c r="J22" s="140"/>
      <c r="K22" s="136"/>
    </row>
    <row r="23" spans="2:11" ht="15" customHeight="1">
      <c r="B23" s="139"/>
      <c r="C23" s="216" t="s">
        <v>181</v>
      </c>
      <c r="D23" s="216"/>
      <c r="E23" s="216"/>
      <c r="F23" s="216"/>
      <c r="G23" s="216"/>
      <c r="H23" s="216"/>
      <c r="I23" s="216"/>
      <c r="J23" s="216"/>
      <c r="K23" s="136"/>
    </row>
    <row r="24" spans="2:11" ht="15" customHeight="1">
      <c r="B24" s="139"/>
      <c r="C24" s="211" t="s">
        <v>182</v>
      </c>
      <c r="D24" s="211"/>
      <c r="E24" s="211"/>
      <c r="F24" s="211"/>
      <c r="G24" s="211"/>
      <c r="H24" s="211"/>
      <c r="I24" s="211"/>
      <c r="J24" s="211"/>
      <c r="K24" s="136"/>
    </row>
    <row r="25" spans="2:11" ht="15" customHeight="1">
      <c r="B25" s="139"/>
      <c r="C25" s="138"/>
      <c r="D25" s="215" t="s">
        <v>183</v>
      </c>
      <c r="E25" s="215"/>
      <c r="F25" s="215"/>
      <c r="G25" s="215"/>
      <c r="H25" s="215"/>
      <c r="I25" s="215"/>
      <c r="J25" s="215"/>
      <c r="K25" s="136"/>
    </row>
    <row r="26" spans="2:11" ht="15" customHeight="1">
      <c r="B26" s="139"/>
      <c r="C26" s="140"/>
      <c r="D26" s="211" t="s">
        <v>184</v>
      </c>
      <c r="E26" s="211"/>
      <c r="F26" s="211"/>
      <c r="G26" s="211"/>
      <c r="H26" s="211"/>
      <c r="I26" s="211"/>
      <c r="J26" s="211"/>
      <c r="K26" s="136"/>
    </row>
    <row r="27" spans="2:11" ht="12.75" customHeight="1">
      <c r="B27" s="139"/>
      <c r="C27" s="140"/>
      <c r="D27" s="140"/>
      <c r="E27" s="140"/>
      <c r="F27" s="140"/>
      <c r="G27" s="140"/>
      <c r="H27" s="140"/>
      <c r="I27" s="140"/>
      <c r="J27" s="140"/>
      <c r="K27" s="136"/>
    </row>
    <row r="28" spans="2:11" ht="15" customHeight="1">
      <c r="B28" s="139"/>
      <c r="C28" s="140"/>
      <c r="D28" s="215" t="s">
        <v>185</v>
      </c>
      <c r="E28" s="215"/>
      <c r="F28" s="215"/>
      <c r="G28" s="215"/>
      <c r="H28" s="215"/>
      <c r="I28" s="215"/>
      <c r="J28" s="215"/>
      <c r="K28" s="136"/>
    </row>
    <row r="29" spans="2:11" ht="15" customHeight="1">
      <c r="B29" s="139"/>
      <c r="C29" s="140"/>
      <c r="D29" s="211" t="s">
        <v>186</v>
      </c>
      <c r="E29" s="211"/>
      <c r="F29" s="211"/>
      <c r="G29" s="211"/>
      <c r="H29" s="211"/>
      <c r="I29" s="211"/>
      <c r="J29" s="211"/>
      <c r="K29" s="136"/>
    </row>
    <row r="30" spans="2:11" ht="12.75" customHeight="1">
      <c r="B30" s="139"/>
      <c r="C30" s="140"/>
      <c r="D30" s="140"/>
      <c r="E30" s="140"/>
      <c r="F30" s="140"/>
      <c r="G30" s="140"/>
      <c r="H30" s="140"/>
      <c r="I30" s="140"/>
      <c r="J30" s="140"/>
      <c r="K30" s="136"/>
    </row>
    <row r="31" spans="2:11" ht="15" customHeight="1">
      <c r="B31" s="139"/>
      <c r="C31" s="140"/>
      <c r="D31" s="215" t="s">
        <v>187</v>
      </c>
      <c r="E31" s="215"/>
      <c r="F31" s="215"/>
      <c r="G31" s="215"/>
      <c r="H31" s="215"/>
      <c r="I31" s="215"/>
      <c r="J31" s="215"/>
      <c r="K31" s="136"/>
    </row>
    <row r="32" spans="2:11" ht="15" customHeight="1">
      <c r="B32" s="139"/>
      <c r="C32" s="140"/>
      <c r="D32" s="211" t="s">
        <v>188</v>
      </c>
      <c r="E32" s="211"/>
      <c r="F32" s="211"/>
      <c r="G32" s="211"/>
      <c r="H32" s="211"/>
      <c r="I32" s="211"/>
      <c r="J32" s="211"/>
      <c r="K32" s="136"/>
    </row>
    <row r="33" spans="2:11" ht="15" customHeight="1">
      <c r="B33" s="139"/>
      <c r="C33" s="140"/>
      <c r="D33" s="211" t="s">
        <v>189</v>
      </c>
      <c r="E33" s="211"/>
      <c r="F33" s="211"/>
      <c r="G33" s="211"/>
      <c r="H33" s="211"/>
      <c r="I33" s="211"/>
      <c r="J33" s="211"/>
      <c r="K33" s="136"/>
    </row>
    <row r="34" spans="2:11" ht="15" customHeight="1">
      <c r="B34" s="139"/>
      <c r="C34" s="140"/>
      <c r="D34" s="138"/>
      <c r="E34" s="142" t="s">
        <v>56</v>
      </c>
      <c r="F34" s="138"/>
      <c r="G34" s="211" t="s">
        <v>190</v>
      </c>
      <c r="H34" s="211"/>
      <c r="I34" s="211"/>
      <c r="J34" s="211"/>
      <c r="K34" s="136"/>
    </row>
    <row r="35" spans="2:11" ht="30.75" customHeight="1">
      <c r="B35" s="139"/>
      <c r="C35" s="140"/>
      <c r="D35" s="138"/>
      <c r="E35" s="142" t="s">
        <v>191</v>
      </c>
      <c r="F35" s="138"/>
      <c r="G35" s="211" t="s">
        <v>192</v>
      </c>
      <c r="H35" s="211"/>
      <c r="I35" s="211"/>
      <c r="J35" s="211"/>
      <c r="K35" s="136"/>
    </row>
    <row r="36" spans="2:11" ht="15" customHeight="1">
      <c r="B36" s="139"/>
      <c r="C36" s="140"/>
      <c r="D36" s="138"/>
      <c r="E36" s="142" t="s">
        <v>37</v>
      </c>
      <c r="F36" s="138"/>
      <c r="G36" s="211" t="s">
        <v>193</v>
      </c>
      <c r="H36" s="211"/>
      <c r="I36" s="211"/>
      <c r="J36" s="211"/>
      <c r="K36" s="136"/>
    </row>
    <row r="37" spans="2:11" ht="15" customHeight="1">
      <c r="B37" s="139"/>
      <c r="C37" s="140"/>
      <c r="D37" s="138"/>
      <c r="E37" s="142" t="s">
        <v>57</v>
      </c>
      <c r="F37" s="138"/>
      <c r="G37" s="211" t="s">
        <v>194</v>
      </c>
      <c r="H37" s="211"/>
      <c r="I37" s="211"/>
      <c r="J37" s="211"/>
      <c r="K37" s="136"/>
    </row>
    <row r="38" spans="2:11" ht="15" customHeight="1">
      <c r="B38" s="139"/>
      <c r="C38" s="140"/>
      <c r="D38" s="138"/>
      <c r="E38" s="142" t="s">
        <v>58</v>
      </c>
      <c r="F38" s="138"/>
      <c r="G38" s="211" t="s">
        <v>195</v>
      </c>
      <c r="H38" s="211"/>
      <c r="I38" s="211"/>
      <c r="J38" s="211"/>
      <c r="K38" s="136"/>
    </row>
    <row r="39" spans="2:11" ht="15" customHeight="1">
      <c r="B39" s="139"/>
      <c r="C39" s="140"/>
      <c r="D39" s="138"/>
      <c r="E39" s="142" t="s">
        <v>59</v>
      </c>
      <c r="F39" s="138"/>
      <c r="G39" s="211" t="s">
        <v>196</v>
      </c>
      <c r="H39" s="211"/>
      <c r="I39" s="211"/>
      <c r="J39" s="211"/>
      <c r="K39" s="136"/>
    </row>
    <row r="40" spans="2:11" ht="15" customHeight="1">
      <c r="B40" s="139"/>
      <c r="C40" s="140"/>
      <c r="D40" s="138"/>
      <c r="E40" s="142" t="s">
        <v>197</v>
      </c>
      <c r="F40" s="138"/>
      <c r="G40" s="211" t="s">
        <v>198</v>
      </c>
      <c r="H40" s="211"/>
      <c r="I40" s="211"/>
      <c r="J40" s="211"/>
      <c r="K40" s="136"/>
    </row>
    <row r="41" spans="2:11" ht="15" customHeight="1">
      <c r="B41" s="139"/>
      <c r="C41" s="140"/>
      <c r="D41" s="138"/>
      <c r="E41" s="142"/>
      <c r="F41" s="138"/>
      <c r="G41" s="211" t="s">
        <v>199</v>
      </c>
      <c r="H41" s="211"/>
      <c r="I41" s="211"/>
      <c r="J41" s="211"/>
      <c r="K41" s="136"/>
    </row>
    <row r="42" spans="2:11" ht="15" customHeight="1">
      <c r="B42" s="139"/>
      <c r="C42" s="140"/>
      <c r="D42" s="138"/>
      <c r="E42" s="142" t="s">
        <v>200</v>
      </c>
      <c r="F42" s="138"/>
      <c r="G42" s="211" t="s">
        <v>201</v>
      </c>
      <c r="H42" s="211"/>
      <c r="I42" s="211"/>
      <c r="J42" s="211"/>
      <c r="K42" s="136"/>
    </row>
    <row r="43" spans="2:11" ht="15" customHeight="1">
      <c r="B43" s="139"/>
      <c r="C43" s="140"/>
      <c r="D43" s="138"/>
      <c r="E43" s="142" t="s">
        <v>62</v>
      </c>
      <c r="F43" s="138"/>
      <c r="G43" s="211" t="s">
        <v>202</v>
      </c>
      <c r="H43" s="211"/>
      <c r="I43" s="211"/>
      <c r="J43" s="211"/>
      <c r="K43" s="136"/>
    </row>
    <row r="44" spans="2:11" ht="12.75" customHeight="1">
      <c r="B44" s="139"/>
      <c r="C44" s="140"/>
      <c r="D44" s="138"/>
      <c r="E44" s="138"/>
      <c r="F44" s="138"/>
      <c r="G44" s="138"/>
      <c r="H44" s="138"/>
      <c r="I44" s="138"/>
      <c r="J44" s="138"/>
      <c r="K44" s="136"/>
    </row>
    <row r="45" spans="2:11" ht="15" customHeight="1">
      <c r="B45" s="139"/>
      <c r="C45" s="140"/>
      <c r="D45" s="211" t="s">
        <v>203</v>
      </c>
      <c r="E45" s="211"/>
      <c r="F45" s="211"/>
      <c r="G45" s="211"/>
      <c r="H45" s="211"/>
      <c r="I45" s="211"/>
      <c r="J45" s="211"/>
      <c r="K45" s="136"/>
    </row>
    <row r="46" spans="2:11" ht="15" customHeight="1">
      <c r="B46" s="139"/>
      <c r="C46" s="140"/>
      <c r="D46" s="140"/>
      <c r="E46" s="211" t="s">
        <v>204</v>
      </c>
      <c r="F46" s="211"/>
      <c r="G46" s="211"/>
      <c r="H46" s="211"/>
      <c r="I46" s="211"/>
      <c r="J46" s="211"/>
      <c r="K46" s="136"/>
    </row>
    <row r="47" spans="2:11" ht="15" customHeight="1">
      <c r="B47" s="139"/>
      <c r="C47" s="140"/>
      <c r="D47" s="140"/>
      <c r="E47" s="211" t="s">
        <v>205</v>
      </c>
      <c r="F47" s="211"/>
      <c r="G47" s="211"/>
      <c r="H47" s="211"/>
      <c r="I47" s="211"/>
      <c r="J47" s="211"/>
      <c r="K47" s="136"/>
    </row>
    <row r="48" spans="2:11" ht="15" customHeight="1">
      <c r="B48" s="139"/>
      <c r="C48" s="140"/>
      <c r="D48" s="140"/>
      <c r="E48" s="211" t="s">
        <v>206</v>
      </c>
      <c r="F48" s="211"/>
      <c r="G48" s="211"/>
      <c r="H48" s="211"/>
      <c r="I48" s="211"/>
      <c r="J48" s="211"/>
      <c r="K48" s="136"/>
    </row>
    <row r="49" spans="2:11" ht="15" customHeight="1">
      <c r="B49" s="139"/>
      <c r="C49" s="140"/>
      <c r="D49" s="211" t="s">
        <v>207</v>
      </c>
      <c r="E49" s="211"/>
      <c r="F49" s="211"/>
      <c r="G49" s="211"/>
      <c r="H49" s="211"/>
      <c r="I49" s="211"/>
      <c r="J49" s="211"/>
      <c r="K49" s="136"/>
    </row>
    <row r="50" spans="2:11" ht="25.5" customHeight="1">
      <c r="B50" s="135"/>
      <c r="C50" s="214" t="s">
        <v>208</v>
      </c>
      <c r="D50" s="214"/>
      <c r="E50" s="214"/>
      <c r="F50" s="214"/>
      <c r="G50" s="214"/>
      <c r="H50" s="214"/>
      <c r="I50" s="214"/>
      <c r="J50" s="214"/>
      <c r="K50" s="136"/>
    </row>
    <row r="51" spans="2:11" ht="5.25" customHeight="1">
      <c r="B51" s="135"/>
      <c r="C51" s="137"/>
      <c r="D51" s="137"/>
      <c r="E51" s="137"/>
      <c r="F51" s="137"/>
      <c r="G51" s="137"/>
      <c r="H51" s="137"/>
      <c r="I51" s="137"/>
      <c r="J51" s="137"/>
      <c r="K51" s="136"/>
    </row>
    <row r="52" spans="2:11" ht="15" customHeight="1">
      <c r="B52" s="135"/>
      <c r="C52" s="211" t="s">
        <v>209</v>
      </c>
      <c r="D52" s="211"/>
      <c r="E52" s="211"/>
      <c r="F52" s="211"/>
      <c r="G52" s="211"/>
      <c r="H52" s="211"/>
      <c r="I52" s="211"/>
      <c r="J52" s="211"/>
      <c r="K52" s="136"/>
    </row>
    <row r="53" spans="2:11" ht="15" customHeight="1">
      <c r="B53" s="135"/>
      <c r="C53" s="211" t="s">
        <v>210</v>
      </c>
      <c r="D53" s="211"/>
      <c r="E53" s="211"/>
      <c r="F53" s="211"/>
      <c r="G53" s="211"/>
      <c r="H53" s="211"/>
      <c r="I53" s="211"/>
      <c r="J53" s="211"/>
      <c r="K53" s="136"/>
    </row>
    <row r="54" spans="2:11" ht="12.75" customHeight="1">
      <c r="B54" s="135"/>
      <c r="C54" s="138"/>
      <c r="D54" s="138"/>
      <c r="E54" s="138"/>
      <c r="F54" s="138"/>
      <c r="G54" s="138"/>
      <c r="H54" s="138"/>
      <c r="I54" s="138"/>
      <c r="J54" s="138"/>
      <c r="K54" s="136"/>
    </row>
    <row r="55" spans="2:11" ht="15" customHeight="1">
      <c r="B55" s="135"/>
      <c r="C55" s="211" t="s">
        <v>211</v>
      </c>
      <c r="D55" s="211"/>
      <c r="E55" s="211"/>
      <c r="F55" s="211"/>
      <c r="G55" s="211"/>
      <c r="H55" s="211"/>
      <c r="I55" s="211"/>
      <c r="J55" s="211"/>
      <c r="K55" s="136"/>
    </row>
    <row r="56" spans="2:11" ht="15" customHeight="1">
      <c r="B56" s="135"/>
      <c r="C56" s="140"/>
      <c r="D56" s="211" t="s">
        <v>212</v>
      </c>
      <c r="E56" s="211"/>
      <c r="F56" s="211"/>
      <c r="G56" s="211"/>
      <c r="H56" s="211"/>
      <c r="I56" s="211"/>
      <c r="J56" s="211"/>
      <c r="K56" s="136"/>
    </row>
    <row r="57" spans="2:11" ht="15" customHeight="1">
      <c r="B57" s="135"/>
      <c r="C57" s="140"/>
      <c r="D57" s="211" t="s">
        <v>213</v>
      </c>
      <c r="E57" s="211"/>
      <c r="F57" s="211"/>
      <c r="G57" s="211"/>
      <c r="H57" s="211"/>
      <c r="I57" s="211"/>
      <c r="J57" s="211"/>
      <c r="K57" s="136"/>
    </row>
    <row r="58" spans="2:11" ht="15" customHeight="1">
      <c r="B58" s="135"/>
      <c r="C58" s="140"/>
      <c r="D58" s="211" t="s">
        <v>214</v>
      </c>
      <c r="E58" s="211"/>
      <c r="F58" s="211"/>
      <c r="G58" s="211"/>
      <c r="H58" s="211"/>
      <c r="I58" s="211"/>
      <c r="J58" s="211"/>
      <c r="K58" s="136"/>
    </row>
    <row r="59" spans="2:11" ht="15" customHeight="1">
      <c r="B59" s="135"/>
      <c r="C59" s="140"/>
      <c r="D59" s="211" t="s">
        <v>215</v>
      </c>
      <c r="E59" s="211"/>
      <c r="F59" s="211"/>
      <c r="G59" s="211"/>
      <c r="H59" s="211"/>
      <c r="I59" s="211"/>
      <c r="J59" s="211"/>
      <c r="K59" s="136"/>
    </row>
    <row r="60" spans="2:11" ht="15" customHeight="1">
      <c r="B60" s="135"/>
      <c r="C60" s="140"/>
      <c r="D60" s="213" t="s">
        <v>216</v>
      </c>
      <c r="E60" s="213"/>
      <c r="F60" s="213"/>
      <c r="G60" s="213"/>
      <c r="H60" s="213"/>
      <c r="I60" s="213"/>
      <c r="J60" s="213"/>
      <c r="K60" s="136"/>
    </row>
    <row r="61" spans="2:11" ht="15" customHeight="1">
      <c r="B61" s="135"/>
      <c r="C61" s="140"/>
      <c r="D61" s="211" t="s">
        <v>217</v>
      </c>
      <c r="E61" s="211"/>
      <c r="F61" s="211"/>
      <c r="G61" s="211"/>
      <c r="H61" s="211"/>
      <c r="I61" s="211"/>
      <c r="J61" s="211"/>
      <c r="K61" s="136"/>
    </row>
    <row r="62" spans="2:11" ht="12.75" customHeight="1">
      <c r="B62" s="135"/>
      <c r="C62" s="140"/>
      <c r="D62" s="140"/>
      <c r="E62" s="143"/>
      <c r="F62" s="140"/>
      <c r="G62" s="140"/>
      <c r="H62" s="140"/>
      <c r="I62" s="140"/>
      <c r="J62" s="140"/>
      <c r="K62" s="136"/>
    </row>
    <row r="63" spans="2:11" ht="15" customHeight="1">
      <c r="B63" s="135"/>
      <c r="C63" s="140"/>
      <c r="D63" s="211" t="s">
        <v>218</v>
      </c>
      <c r="E63" s="211"/>
      <c r="F63" s="211"/>
      <c r="G63" s="211"/>
      <c r="H63" s="211"/>
      <c r="I63" s="211"/>
      <c r="J63" s="211"/>
      <c r="K63" s="136"/>
    </row>
    <row r="64" spans="2:11" ht="15" customHeight="1">
      <c r="B64" s="135"/>
      <c r="C64" s="140"/>
      <c r="D64" s="213" t="s">
        <v>219</v>
      </c>
      <c r="E64" s="213"/>
      <c r="F64" s="213"/>
      <c r="G64" s="213"/>
      <c r="H64" s="213"/>
      <c r="I64" s="213"/>
      <c r="J64" s="213"/>
      <c r="K64" s="136"/>
    </row>
    <row r="65" spans="2:11" ht="15" customHeight="1">
      <c r="B65" s="135"/>
      <c r="C65" s="140"/>
      <c r="D65" s="211" t="s">
        <v>220</v>
      </c>
      <c r="E65" s="211"/>
      <c r="F65" s="211"/>
      <c r="G65" s="211"/>
      <c r="H65" s="211"/>
      <c r="I65" s="211"/>
      <c r="J65" s="211"/>
      <c r="K65" s="136"/>
    </row>
    <row r="66" spans="2:11" ht="15" customHeight="1">
      <c r="B66" s="135"/>
      <c r="C66" s="140"/>
      <c r="D66" s="211" t="s">
        <v>221</v>
      </c>
      <c r="E66" s="211"/>
      <c r="F66" s="211"/>
      <c r="G66" s="211"/>
      <c r="H66" s="211"/>
      <c r="I66" s="211"/>
      <c r="J66" s="211"/>
      <c r="K66" s="136"/>
    </row>
    <row r="67" spans="2:11" ht="15" customHeight="1">
      <c r="B67" s="135"/>
      <c r="C67" s="140"/>
      <c r="D67" s="211" t="s">
        <v>222</v>
      </c>
      <c r="E67" s="211"/>
      <c r="F67" s="211"/>
      <c r="G67" s="211"/>
      <c r="H67" s="211"/>
      <c r="I67" s="211"/>
      <c r="J67" s="211"/>
      <c r="K67" s="136"/>
    </row>
    <row r="68" spans="2:11" ht="15" customHeight="1">
      <c r="B68" s="135"/>
      <c r="C68" s="140"/>
      <c r="D68" s="211" t="s">
        <v>223</v>
      </c>
      <c r="E68" s="211"/>
      <c r="F68" s="211"/>
      <c r="G68" s="211"/>
      <c r="H68" s="211"/>
      <c r="I68" s="211"/>
      <c r="J68" s="211"/>
      <c r="K68" s="136"/>
    </row>
    <row r="69" spans="2:11" ht="12.75" customHeight="1">
      <c r="B69" s="144"/>
      <c r="C69" s="145"/>
      <c r="D69" s="145"/>
      <c r="E69" s="145"/>
      <c r="F69" s="145"/>
      <c r="G69" s="145"/>
      <c r="H69" s="145"/>
      <c r="I69" s="145"/>
      <c r="J69" s="145"/>
      <c r="K69" s="146"/>
    </row>
    <row r="70" spans="2:11" ht="18.75" customHeight="1">
      <c r="B70" s="147"/>
      <c r="C70" s="147"/>
      <c r="D70" s="147"/>
      <c r="E70" s="147"/>
      <c r="F70" s="147"/>
      <c r="G70" s="147"/>
      <c r="H70" s="147"/>
      <c r="I70" s="147"/>
      <c r="J70" s="147"/>
      <c r="K70" s="148"/>
    </row>
    <row r="71" spans="2:11" ht="18.75" customHeight="1"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  <row r="72" spans="2:11" ht="7.5" customHeight="1">
      <c r="B72" s="149"/>
      <c r="C72" s="150"/>
      <c r="D72" s="150"/>
      <c r="E72" s="150"/>
      <c r="F72" s="150"/>
      <c r="G72" s="150"/>
      <c r="H72" s="150"/>
      <c r="I72" s="150"/>
      <c r="J72" s="150"/>
      <c r="K72" s="151"/>
    </row>
    <row r="73" spans="2:11" ht="45" customHeight="1">
      <c r="B73" s="152"/>
      <c r="C73" s="212" t="s">
        <v>46</v>
      </c>
      <c r="D73" s="212"/>
      <c r="E73" s="212"/>
      <c r="F73" s="212"/>
      <c r="G73" s="212"/>
      <c r="H73" s="212"/>
      <c r="I73" s="212"/>
      <c r="J73" s="212"/>
      <c r="K73" s="153"/>
    </row>
    <row r="74" spans="2:11" ht="17.25" customHeight="1">
      <c r="B74" s="152"/>
      <c r="C74" s="154" t="s">
        <v>224</v>
      </c>
      <c r="D74" s="154"/>
      <c r="E74" s="154"/>
      <c r="F74" s="154" t="s">
        <v>225</v>
      </c>
      <c r="G74" s="40"/>
      <c r="H74" s="154" t="s">
        <v>57</v>
      </c>
      <c r="I74" s="154" t="s">
        <v>38</v>
      </c>
      <c r="J74" s="154" t="s">
        <v>226</v>
      </c>
      <c r="K74" s="153"/>
    </row>
    <row r="75" spans="2:11" ht="17.25" customHeight="1">
      <c r="B75" s="152"/>
      <c r="C75" s="155" t="s">
        <v>227</v>
      </c>
      <c r="D75" s="155"/>
      <c r="E75" s="155"/>
      <c r="F75" s="156" t="s">
        <v>228</v>
      </c>
      <c r="G75" s="157"/>
      <c r="H75" s="155"/>
      <c r="I75" s="155"/>
      <c r="J75" s="155" t="s">
        <v>229</v>
      </c>
      <c r="K75" s="153"/>
    </row>
    <row r="76" spans="2:11" ht="5.25" customHeight="1">
      <c r="B76" s="152"/>
      <c r="C76" s="158"/>
      <c r="D76" s="158"/>
      <c r="E76" s="158"/>
      <c r="F76" s="158"/>
      <c r="G76" s="31"/>
      <c r="H76" s="158"/>
      <c r="I76" s="158"/>
      <c r="J76" s="158"/>
      <c r="K76" s="153"/>
    </row>
    <row r="77" spans="2:11" ht="15" customHeight="1">
      <c r="B77" s="152"/>
      <c r="C77" s="142" t="s">
        <v>37</v>
      </c>
      <c r="D77" s="158"/>
      <c r="E77" s="158"/>
      <c r="F77" s="159" t="s">
        <v>230</v>
      </c>
      <c r="G77" s="31"/>
      <c r="H77" s="142" t="s">
        <v>231</v>
      </c>
      <c r="I77" s="142" t="s">
        <v>232</v>
      </c>
      <c r="J77" s="142">
        <v>20</v>
      </c>
      <c r="K77" s="153"/>
    </row>
    <row r="78" spans="2:11" ht="15" customHeight="1">
      <c r="B78" s="152"/>
      <c r="C78" s="142" t="s">
        <v>233</v>
      </c>
      <c r="D78" s="142"/>
      <c r="E78" s="142"/>
      <c r="F78" s="159" t="s">
        <v>230</v>
      </c>
      <c r="G78" s="31"/>
      <c r="H78" s="142" t="s">
        <v>234</v>
      </c>
      <c r="I78" s="142" t="s">
        <v>232</v>
      </c>
      <c r="J78" s="142">
        <v>120</v>
      </c>
      <c r="K78" s="153"/>
    </row>
    <row r="79" spans="2:11" ht="15" customHeight="1">
      <c r="B79" s="32"/>
      <c r="C79" s="142" t="s">
        <v>235</v>
      </c>
      <c r="D79" s="142"/>
      <c r="E79" s="142"/>
      <c r="F79" s="159" t="s">
        <v>236</v>
      </c>
      <c r="G79" s="31"/>
      <c r="H79" s="142" t="s">
        <v>237</v>
      </c>
      <c r="I79" s="142" t="s">
        <v>232</v>
      </c>
      <c r="J79" s="142">
        <v>50</v>
      </c>
      <c r="K79" s="153"/>
    </row>
    <row r="80" spans="2:11" ht="15" customHeight="1">
      <c r="B80" s="32"/>
      <c r="C80" s="142" t="s">
        <v>238</v>
      </c>
      <c r="D80" s="142"/>
      <c r="E80" s="142"/>
      <c r="F80" s="159" t="s">
        <v>230</v>
      </c>
      <c r="G80" s="31"/>
      <c r="H80" s="142" t="s">
        <v>239</v>
      </c>
      <c r="I80" s="142" t="s">
        <v>240</v>
      </c>
      <c r="J80" s="142"/>
      <c r="K80" s="153"/>
    </row>
    <row r="81" spans="2:11" ht="15" customHeight="1">
      <c r="B81" s="32"/>
      <c r="C81" s="160" t="s">
        <v>241</v>
      </c>
      <c r="D81" s="160"/>
      <c r="E81" s="160"/>
      <c r="F81" s="161" t="s">
        <v>236</v>
      </c>
      <c r="G81" s="160"/>
      <c r="H81" s="160" t="s">
        <v>242</v>
      </c>
      <c r="I81" s="160" t="s">
        <v>232</v>
      </c>
      <c r="J81" s="160">
        <v>15</v>
      </c>
      <c r="K81" s="153"/>
    </row>
    <row r="82" spans="2:11" ht="15" customHeight="1">
      <c r="B82" s="32"/>
      <c r="C82" s="160" t="s">
        <v>243</v>
      </c>
      <c r="D82" s="160"/>
      <c r="E82" s="160"/>
      <c r="F82" s="161" t="s">
        <v>236</v>
      </c>
      <c r="G82" s="160"/>
      <c r="H82" s="160" t="s">
        <v>244</v>
      </c>
      <c r="I82" s="160" t="s">
        <v>232</v>
      </c>
      <c r="J82" s="160">
        <v>15</v>
      </c>
      <c r="K82" s="153"/>
    </row>
    <row r="83" spans="2:11" ht="15" customHeight="1">
      <c r="B83" s="32"/>
      <c r="C83" s="160" t="s">
        <v>245</v>
      </c>
      <c r="D83" s="160"/>
      <c r="E83" s="160"/>
      <c r="F83" s="161" t="s">
        <v>236</v>
      </c>
      <c r="G83" s="160"/>
      <c r="H83" s="160" t="s">
        <v>246</v>
      </c>
      <c r="I83" s="160" t="s">
        <v>232</v>
      </c>
      <c r="J83" s="160">
        <v>20</v>
      </c>
      <c r="K83" s="153"/>
    </row>
    <row r="84" spans="2:11" ht="15" customHeight="1">
      <c r="B84" s="32"/>
      <c r="C84" s="160" t="s">
        <v>247</v>
      </c>
      <c r="D84" s="160"/>
      <c r="E84" s="160"/>
      <c r="F84" s="161" t="s">
        <v>236</v>
      </c>
      <c r="G84" s="160"/>
      <c r="H84" s="160" t="s">
        <v>248</v>
      </c>
      <c r="I84" s="160" t="s">
        <v>232</v>
      </c>
      <c r="J84" s="160">
        <v>20</v>
      </c>
      <c r="K84" s="153"/>
    </row>
    <row r="85" spans="2:11" ht="15" customHeight="1">
      <c r="B85" s="32"/>
      <c r="C85" s="142" t="s">
        <v>249</v>
      </c>
      <c r="D85" s="142"/>
      <c r="E85" s="142"/>
      <c r="F85" s="159" t="s">
        <v>236</v>
      </c>
      <c r="G85" s="31"/>
      <c r="H85" s="142" t="s">
        <v>250</v>
      </c>
      <c r="I85" s="142" t="s">
        <v>232</v>
      </c>
      <c r="J85" s="142">
        <v>50</v>
      </c>
      <c r="K85" s="153"/>
    </row>
    <row r="86" spans="2:11" ht="15" customHeight="1">
      <c r="B86" s="32"/>
      <c r="C86" s="142" t="s">
        <v>251</v>
      </c>
      <c r="D86" s="142"/>
      <c r="E86" s="142"/>
      <c r="F86" s="159" t="s">
        <v>236</v>
      </c>
      <c r="G86" s="31"/>
      <c r="H86" s="142" t="s">
        <v>252</v>
      </c>
      <c r="I86" s="142" t="s">
        <v>232</v>
      </c>
      <c r="J86" s="142">
        <v>20</v>
      </c>
      <c r="K86" s="153"/>
    </row>
    <row r="87" spans="2:11" ht="15" customHeight="1">
      <c r="B87" s="32"/>
      <c r="C87" s="142" t="s">
        <v>253</v>
      </c>
      <c r="D87" s="142"/>
      <c r="E87" s="142"/>
      <c r="F87" s="159" t="s">
        <v>236</v>
      </c>
      <c r="G87" s="31"/>
      <c r="H87" s="142" t="s">
        <v>254</v>
      </c>
      <c r="I87" s="142" t="s">
        <v>232</v>
      </c>
      <c r="J87" s="142">
        <v>20</v>
      </c>
      <c r="K87" s="153"/>
    </row>
    <row r="88" spans="2:11" ht="15" customHeight="1">
      <c r="B88" s="32"/>
      <c r="C88" s="142" t="s">
        <v>255</v>
      </c>
      <c r="D88" s="142"/>
      <c r="E88" s="142"/>
      <c r="F88" s="159" t="s">
        <v>236</v>
      </c>
      <c r="G88" s="31"/>
      <c r="H88" s="142" t="s">
        <v>256</v>
      </c>
      <c r="I88" s="142" t="s">
        <v>232</v>
      </c>
      <c r="J88" s="142">
        <v>50</v>
      </c>
      <c r="K88" s="153"/>
    </row>
    <row r="89" spans="2:11" ht="15" customHeight="1">
      <c r="B89" s="32"/>
      <c r="C89" s="142" t="s">
        <v>257</v>
      </c>
      <c r="D89" s="142"/>
      <c r="E89" s="142"/>
      <c r="F89" s="159" t="s">
        <v>236</v>
      </c>
      <c r="G89" s="31"/>
      <c r="H89" s="142" t="s">
        <v>257</v>
      </c>
      <c r="I89" s="142" t="s">
        <v>232</v>
      </c>
      <c r="J89" s="142">
        <v>50</v>
      </c>
      <c r="K89" s="153"/>
    </row>
    <row r="90" spans="2:11" ht="15" customHeight="1">
      <c r="B90" s="32"/>
      <c r="C90" s="142" t="s">
        <v>63</v>
      </c>
      <c r="D90" s="142"/>
      <c r="E90" s="142"/>
      <c r="F90" s="159" t="s">
        <v>236</v>
      </c>
      <c r="G90" s="31"/>
      <c r="H90" s="142" t="s">
        <v>258</v>
      </c>
      <c r="I90" s="142" t="s">
        <v>232</v>
      </c>
      <c r="J90" s="142">
        <v>255</v>
      </c>
      <c r="K90" s="153"/>
    </row>
    <row r="91" spans="2:11" ht="15" customHeight="1">
      <c r="B91" s="32"/>
      <c r="C91" s="142" t="s">
        <v>259</v>
      </c>
      <c r="D91" s="142"/>
      <c r="E91" s="142"/>
      <c r="F91" s="159" t="s">
        <v>230</v>
      </c>
      <c r="G91" s="31"/>
      <c r="H91" s="142" t="s">
        <v>260</v>
      </c>
      <c r="I91" s="142" t="s">
        <v>261</v>
      </c>
      <c r="J91" s="142"/>
      <c r="K91" s="153"/>
    </row>
    <row r="92" spans="2:11" ht="15" customHeight="1">
      <c r="B92" s="32"/>
      <c r="C92" s="142" t="s">
        <v>262</v>
      </c>
      <c r="D92" s="142"/>
      <c r="E92" s="142"/>
      <c r="F92" s="159" t="s">
        <v>230</v>
      </c>
      <c r="G92" s="31"/>
      <c r="H92" s="142" t="s">
        <v>263</v>
      </c>
      <c r="I92" s="142" t="s">
        <v>264</v>
      </c>
      <c r="J92" s="142"/>
      <c r="K92" s="153"/>
    </row>
    <row r="93" spans="2:11" ht="15" customHeight="1">
      <c r="B93" s="32"/>
      <c r="C93" s="142" t="s">
        <v>265</v>
      </c>
      <c r="D93" s="142"/>
      <c r="E93" s="142"/>
      <c r="F93" s="159" t="s">
        <v>230</v>
      </c>
      <c r="G93" s="31"/>
      <c r="H93" s="142" t="s">
        <v>265</v>
      </c>
      <c r="I93" s="142" t="s">
        <v>264</v>
      </c>
      <c r="J93" s="142"/>
      <c r="K93" s="153"/>
    </row>
    <row r="94" spans="2:11" ht="15" customHeight="1">
      <c r="B94" s="32"/>
      <c r="C94" s="142" t="s">
        <v>24</v>
      </c>
      <c r="D94" s="142"/>
      <c r="E94" s="142"/>
      <c r="F94" s="159" t="s">
        <v>230</v>
      </c>
      <c r="G94" s="31"/>
      <c r="H94" s="142" t="s">
        <v>266</v>
      </c>
      <c r="I94" s="142" t="s">
        <v>264</v>
      </c>
      <c r="J94" s="142"/>
      <c r="K94" s="153"/>
    </row>
    <row r="95" spans="2:11" ht="15" customHeight="1">
      <c r="B95" s="32"/>
      <c r="C95" s="142" t="s">
        <v>34</v>
      </c>
      <c r="D95" s="142"/>
      <c r="E95" s="142"/>
      <c r="F95" s="159" t="s">
        <v>230</v>
      </c>
      <c r="G95" s="31"/>
      <c r="H95" s="142" t="s">
        <v>267</v>
      </c>
      <c r="I95" s="142" t="s">
        <v>264</v>
      </c>
      <c r="J95" s="142"/>
      <c r="K95" s="153"/>
    </row>
    <row r="96" spans="2:11" ht="15" customHeight="1">
      <c r="B96" s="162"/>
      <c r="C96" s="163"/>
      <c r="D96" s="163"/>
      <c r="E96" s="163"/>
      <c r="F96" s="163"/>
      <c r="G96" s="163"/>
      <c r="H96" s="163"/>
      <c r="I96" s="163"/>
      <c r="J96" s="163"/>
      <c r="K96" s="164"/>
    </row>
    <row r="97" spans="2:11" ht="18.75" customHeight="1">
      <c r="B97" s="165"/>
      <c r="C97" s="166"/>
      <c r="D97" s="166"/>
      <c r="E97" s="166"/>
      <c r="F97" s="166"/>
      <c r="G97" s="166"/>
      <c r="H97" s="166"/>
      <c r="I97" s="166"/>
      <c r="J97" s="166"/>
      <c r="K97" s="165"/>
    </row>
    <row r="98" spans="2:11" ht="18.75" customHeight="1">
      <c r="B98" s="148"/>
      <c r="C98" s="148"/>
      <c r="D98" s="148"/>
      <c r="E98" s="148"/>
      <c r="F98" s="148"/>
      <c r="G98" s="148"/>
      <c r="H98" s="148"/>
      <c r="I98" s="148"/>
      <c r="J98" s="148"/>
      <c r="K98" s="148"/>
    </row>
    <row r="99" spans="2:11" ht="7.5" customHeight="1">
      <c r="B99" s="149"/>
      <c r="C99" s="150"/>
      <c r="D99" s="150"/>
      <c r="E99" s="150"/>
      <c r="F99" s="150"/>
      <c r="G99" s="150"/>
      <c r="H99" s="150"/>
      <c r="I99" s="150"/>
      <c r="J99" s="150"/>
      <c r="K99" s="151"/>
    </row>
    <row r="100" spans="2:11" ht="45" customHeight="1">
      <c r="B100" s="152"/>
      <c r="C100" s="212" t="s">
        <v>268</v>
      </c>
      <c r="D100" s="212"/>
      <c r="E100" s="212"/>
      <c r="F100" s="212"/>
      <c r="G100" s="212"/>
      <c r="H100" s="212"/>
      <c r="I100" s="212"/>
      <c r="J100" s="212"/>
      <c r="K100" s="153"/>
    </row>
    <row r="101" spans="2:11" ht="17.25" customHeight="1">
      <c r="B101" s="152"/>
      <c r="C101" s="154" t="s">
        <v>224</v>
      </c>
      <c r="D101" s="154"/>
      <c r="E101" s="154"/>
      <c r="F101" s="154" t="s">
        <v>225</v>
      </c>
      <c r="G101" s="40"/>
      <c r="H101" s="154" t="s">
        <v>57</v>
      </c>
      <c r="I101" s="154" t="s">
        <v>38</v>
      </c>
      <c r="J101" s="154" t="s">
        <v>226</v>
      </c>
      <c r="K101" s="153"/>
    </row>
    <row r="102" spans="2:11" ht="17.25" customHeight="1">
      <c r="B102" s="152"/>
      <c r="C102" s="155" t="s">
        <v>227</v>
      </c>
      <c r="D102" s="155"/>
      <c r="E102" s="155"/>
      <c r="F102" s="156" t="s">
        <v>228</v>
      </c>
      <c r="G102" s="157"/>
      <c r="H102" s="155"/>
      <c r="I102" s="155"/>
      <c r="J102" s="155" t="s">
        <v>229</v>
      </c>
      <c r="K102" s="153"/>
    </row>
    <row r="103" spans="2:11" ht="5.25" customHeight="1">
      <c r="B103" s="152"/>
      <c r="C103" s="154"/>
      <c r="D103" s="154"/>
      <c r="E103" s="154"/>
      <c r="F103" s="154"/>
      <c r="G103" s="167"/>
      <c r="H103" s="154"/>
      <c r="I103" s="154"/>
      <c r="J103" s="154"/>
      <c r="K103" s="153"/>
    </row>
    <row r="104" spans="2:11" ht="15" customHeight="1">
      <c r="B104" s="152"/>
      <c r="C104" s="142" t="s">
        <v>37</v>
      </c>
      <c r="D104" s="158"/>
      <c r="E104" s="158"/>
      <c r="F104" s="159" t="s">
        <v>230</v>
      </c>
      <c r="G104" s="167"/>
      <c r="H104" s="142" t="s">
        <v>269</v>
      </c>
      <c r="I104" s="142" t="s">
        <v>232</v>
      </c>
      <c r="J104" s="142">
        <v>20</v>
      </c>
      <c r="K104" s="153"/>
    </row>
    <row r="105" spans="2:11" ht="15" customHeight="1">
      <c r="B105" s="152"/>
      <c r="C105" s="142" t="s">
        <v>233</v>
      </c>
      <c r="D105" s="142"/>
      <c r="E105" s="142"/>
      <c r="F105" s="159" t="s">
        <v>230</v>
      </c>
      <c r="G105" s="142"/>
      <c r="H105" s="142" t="s">
        <v>269</v>
      </c>
      <c r="I105" s="142" t="s">
        <v>232</v>
      </c>
      <c r="J105" s="142">
        <v>120</v>
      </c>
      <c r="K105" s="153"/>
    </row>
    <row r="106" spans="2:11" ht="15" customHeight="1">
      <c r="B106" s="32"/>
      <c r="C106" s="142" t="s">
        <v>235</v>
      </c>
      <c r="D106" s="142"/>
      <c r="E106" s="142"/>
      <c r="F106" s="159" t="s">
        <v>236</v>
      </c>
      <c r="G106" s="142"/>
      <c r="H106" s="142" t="s">
        <v>269</v>
      </c>
      <c r="I106" s="142" t="s">
        <v>232</v>
      </c>
      <c r="J106" s="142">
        <v>50</v>
      </c>
      <c r="K106" s="153"/>
    </row>
    <row r="107" spans="2:11" ht="15" customHeight="1">
      <c r="B107" s="32"/>
      <c r="C107" s="142" t="s">
        <v>238</v>
      </c>
      <c r="D107" s="142"/>
      <c r="E107" s="142"/>
      <c r="F107" s="159" t="s">
        <v>230</v>
      </c>
      <c r="G107" s="142"/>
      <c r="H107" s="142" t="s">
        <v>269</v>
      </c>
      <c r="I107" s="142" t="s">
        <v>240</v>
      </c>
      <c r="J107" s="142"/>
      <c r="K107" s="153"/>
    </row>
    <row r="108" spans="2:11" ht="15" customHeight="1">
      <c r="B108" s="32"/>
      <c r="C108" s="142" t="s">
        <v>249</v>
      </c>
      <c r="D108" s="142"/>
      <c r="E108" s="142"/>
      <c r="F108" s="159" t="s">
        <v>236</v>
      </c>
      <c r="G108" s="142"/>
      <c r="H108" s="142" t="s">
        <v>269</v>
      </c>
      <c r="I108" s="142" t="s">
        <v>232</v>
      </c>
      <c r="J108" s="142">
        <v>50</v>
      </c>
      <c r="K108" s="153"/>
    </row>
    <row r="109" spans="2:11" ht="15" customHeight="1">
      <c r="B109" s="32"/>
      <c r="C109" s="142" t="s">
        <v>257</v>
      </c>
      <c r="D109" s="142"/>
      <c r="E109" s="142"/>
      <c r="F109" s="159" t="s">
        <v>236</v>
      </c>
      <c r="G109" s="142"/>
      <c r="H109" s="142" t="s">
        <v>269</v>
      </c>
      <c r="I109" s="142" t="s">
        <v>232</v>
      </c>
      <c r="J109" s="142">
        <v>50</v>
      </c>
      <c r="K109" s="153"/>
    </row>
    <row r="110" spans="2:11" ht="15" customHeight="1">
      <c r="B110" s="32"/>
      <c r="C110" s="142" t="s">
        <v>255</v>
      </c>
      <c r="D110" s="142"/>
      <c r="E110" s="142"/>
      <c r="F110" s="159" t="s">
        <v>236</v>
      </c>
      <c r="G110" s="142"/>
      <c r="H110" s="142" t="s">
        <v>269</v>
      </c>
      <c r="I110" s="142" t="s">
        <v>232</v>
      </c>
      <c r="J110" s="142">
        <v>50</v>
      </c>
      <c r="K110" s="153"/>
    </row>
    <row r="111" spans="2:11" ht="15" customHeight="1">
      <c r="B111" s="32"/>
      <c r="C111" s="142" t="s">
        <v>37</v>
      </c>
      <c r="D111" s="142"/>
      <c r="E111" s="142"/>
      <c r="F111" s="159" t="s">
        <v>230</v>
      </c>
      <c r="G111" s="142"/>
      <c r="H111" s="142" t="s">
        <v>270</v>
      </c>
      <c r="I111" s="142" t="s">
        <v>232</v>
      </c>
      <c r="J111" s="142">
        <v>20</v>
      </c>
      <c r="K111" s="153"/>
    </row>
    <row r="112" spans="2:11" ht="15" customHeight="1">
      <c r="B112" s="32"/>
      <c r="C112" s="142" t="s">
        <v>271</v>
      </c>
      <c r="D112" s="142"/>
      <c r="E112" s="142"/>
      <c r="F112" s="159" t="s">
        <v>230</v>
      </c>
      <c r="G112" s="142"/>
      <c r="H112" s="142" t="s">
        <v>272</v>
      </c>
      <c r="I112" s="142" t="s">
        <v>232</v>
      </c>
      <c r="J112" s="142">
        <v>120</v>
      </c>
      <c r="K112" s="153"/>
    </row>
    <row r="113" spans="2:11" ht="15" customHeight="1">
      <c r="B113" s="32"/>
      <c r="C113" s="142" t="s">
        <v>24</v>
      </c>
      <c r="D113" s="142"/>
      <c r="E113" s="142"/>
      <c r="F113" s="159" t="s">
        <v>230</v>
      </c>
      <c r="G113" s="142"/>
      <c r="H113" s="142" t="s">
        <v>273</v>
      </c>
      <c r="I113" s="142" t="s">
        <v>264</v>
      </c>
      <c r="J113" s="142"/>
      <c r="K113" s="153"/>
    </row>
    <row r="114" spans="2:11" ht="15" customHeight="1">
      <c r="B114" s="32"/>
      <c r="C114" s="142" t="s">
        <v>34</v>
      </c>
      <c r="D114" s="142"/>
      <c r="E114" s="142"/>
      <c r="F114" s="159" t="s">
        <v>230</v>
      </c>
      <c r="G114" s="142"/>
      <c r="H114" s="142" t="s">
        <v>274</v>
      </c>
      <c r="I114" s="142" t="s">
        <v>264</v>
      </c>
      <c r="J114" s="142"/>
      <c r="K114" s="153"/>
    </row>
    <row r="115" spans="2:11" ht="15" customHeight="1">
      <c r="B115" s="32"/>
      <c r="C115" s="142" t="s">
        <v>38</v>
      </c>
      <c r="D115" s="142"/>
      <c r="E115" s="142"/>
      <c r="F115" s="159" t="s">
        <v>230</v>
      </c>
      <c r="G115" s="142"/>
      <c r="H115" s="142" t="s">
        <v>275</v>
      </c>
      <c r="I115" s="142" t="s">
        <v>276</v>
      </c>
      <c r="J115" s="142"/>
      <c r="K115" s="153"/>
    </row>
    <row r="116" spans="2:11" ht="15" customHeight="1">
      <c r="B116" s="162"/>
      <c r="C116" s="168"/>
      <c r="D116" s="168"/>
      <c r="E116" s="168"/>
      <c r="F116" s="168"/>
      <c r="G116" s="168"/>
      <c r="H116" s="168"/>
      <c r="I116" s="168"/>
      <c r="J116" s="168"/>
      <c r="K116" s="164"/>
    </row>
    <row r="117" spans="2:11" ht="18.75" customHeight="1">
      <c r="B117" s="169"/>
      <c r="C117" s="138"/>
      <c r="D117" s="138"/>
      <c r="E117" s="138"/>
      <c r="F117" s="170"/>
      <c r="G117" s="138"/>
      <c r="H117" s="138"/>
      <c r="I117" s="138"/>
      <c r="J117" s="138"/>
      <c r="K117" s="169"/>
    </row>
    <row r="118" spans="2:11" ht="18.75" customHeight="1"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</row>
    <row r="119" spans="2:11" ht="7.5" customHeight="1">
      <c r="B119" s="171"/>
      <c r="C119" s="172"/>
      <c r="D119" s="172"/>
      <c r="E119" s="172"/>
      <c r="F119" s="172"/>
      <c r="G119" s="172"/>
      <c r="H119" s="172"/>
      <c r="I119" s="172"/>
      <c r="J119" s="172"/>
      <c r="K119" s="173"/>
    </row>
    <row r="120" spans="2:11" ht="45" customHeight="1">
      <c r="B120" s="174"/>
      <c r="C120" s="209" t="s">
        <v>277</v>
      </c>
      <c r="D120" s="209"/>
      <c r="E120" s="209"/>
      <c r="F120" s="209"/>
      <c r="G120" s="209"/>
      <c r="H120" s="209"/>
      <c r="I120" s="209"/>
      <c r="J120" s="209"/>
      <c r="K120" s="175"/>
    </row>
    <row r="121" spans="2:11" ht="17.25" customHeight="1">
      <c r="B121" s="176"/>
      <c r="C121" s="154" t="s">
        <v>224</v>
      </c>
      <c r="D121" s="154"/>
      <c r="E121" s="154"/>
      <c r="F121" s="154" t="s">
        <v>225</v>
      </c>
      <c r="G121" s="40"/>
      <c r="H121" s="154" t="s">
        <v>57</v>
      </c>
      <c r="I121" s="154" t="s">
        <v>38</v>
      </c>
      <c r="J121" s="154" t="s">
        <v>226</v>
      </c>
      <c r="K121" s="177"/>
    </row>
    <row r="122" spans="2:11" ht="17.25" customHeight="1">
      <c r="B122" s="176"/>
      <c r="C122" s="155" t="s">
        <v>227</v>
      </c>
      <c r="D122" s="155"/>
      <c r="E122" s="155"/>
      <c r="F122" s="156" t="s">
        <v>228</v>
      </c>
      <c r="G122" s="157"/>
      <c r="H122" s="155"/>
      <c r="I122" s="155"/>
      <c r="J122" s="155" t="s">
        <v>229</v>
      </c>
      <c r="K122" s="177"/>
    </row>
    <row r="123" spans="2:11" ht="5.25" customHeight="1">
      <c r="B123" s="178"/>
      <c r="C123" s="158"/>
      <c r="D123" s="158"/>
      <c r="E123" s="158"/>
      <c r="F123" s="158"/>
      <c r="G123" s="142"/>
      <c r="H123" s="158"/>
      <c r="I123" s="158"/>
      <c r="J123" s="158"/>
      <c r="K123" s="179"/>
    </row>
    <row r="124" spans="2:11" ht="15" customHeight="1">
      <c r="B124" s="178"/>
      <c r="C124" s="142" t="s">
        <v>233</v>
      </c>
      <c r="D124" s="158"/>
      <c r="E124" s="158"/>
      <c r="F124" s="159" t="s">
        <v>230</v>
      </c>
      <c r="G124" s="142"/>
      <c r="H124" s="142" t="s">
        <v>269</v>
      </c>
      <c r="I124" s="142" t="s">
        <v>232</v>
      </c>
      <c r="J124" s="142">
        <v>120</v>
      </c>
      <c r="K124" s="180"/>
    </row>
    <row r="125" spans="2:11" ht="15" customHeight="1">
      <c r="B125" s="178"/>
      <c r="C125" s="142" t="s">
        <v>278</v>
      </c>
      <c r="D125" s="142"/>
      <c r="E125" s="142"/>
      <c r="F125" s="159" t="s">
        <v>230</v>
      </c>
      <c r="G125" s="142"/>
      <c r="H125" s="142" t="s">
        <v>279</v>
      </c>
      <c r="I125" s="142" t="s">
        <v>232</v>
      </c>
      <c r="J125" s="142" t="s">
        <v>280</v>
      </c>
      <c r="K125" s="180"/>
    </row>
    <row r="126" spans="2:11" ht="15" customHeight="1">
      <c r="B126" s="178"/>
      <c r="C126" s="142" t="s">
        <v>179</v>
      </c>
      <c r="D126" s="142"/>
      <c r="E126" s="142"/>
      <c r="F126" s="159" t="s">
        <v>230</v>
      </c>
      <c r="G126" s="142"/>
      <c r="H126" s="142" t="s">
        <v>281</v>
      </c>
      <c r="I126" s="142" t="s">
        <v>232</v>
      </c>
      <c r="J126" s="142" t="s">
        <v>280</v>
      </c>
      <c r="K126" s="180"/>
    </row>
    <row r="127" spans="2:11" ht="15" customHeight="1">
      <c r="B127" s="178"/>
      <c r="C127" s="142" t="s">
        <v>241</v>
      </c>
      <c r="D127" s="142"/>
      <c r="E127" s="142"/>
      <c r="F127" s="159" t="s">
        <v>236</v>
      </c>
      <c r="G127" s="142"/>
      <c r="H127" s="142" t="s">
        <v>242</v>
      </c>
      <c r="I127" s="142" t="s">
        <v>232</v>
      </c>
      <c r="J127" s="142">
        <v>15</v>
      </c>
      <c r="K127" s="180"/>
    </row>
    <row r="128" spans="2:11" ht="15" customHeight="1">
      <c r="B128" s="178"/>
      <c r="C128" s="160" t="s">
        <v>243</v>
      </c>
      <c r="D128" s="160"/>
      <c r="E128" s="160"/>
      <c r="F128" s="161" t="s">
        <v>236</v>
      </c>
      <c r="G128" s="160"/>
      <c r="H128" s="160" t="s">
        <v>244</v>
      </c>
      <c r="I128" s="160" t="s">
        <v>232</v>
      </c>
      <c r="J128" s="160">
        <v>15</v>
      </c>
      <c r="K128" s="180"/>
    </row>
    <row r="129" spans="2:11" ht="15" customHeight="1">
      <c r="B129" s="178"/>
      <c r="C129" s="160" t="s">
        <v>245</v>
      </c>
      <c r="D129" s="160"/>
      <c r="E129" s="160"/>
      <c r="F129" s="161" t="s">
        <v>236</v>
      </c>
      <c r="G129" s="160"/>
      <c r="H129" s="160" t="s">
        <v>246</v>
      </c>
      <c r="I129" s="160" t="s">
        <v>232</v>
      </c>
      <c r="J129" s="160">
        <v>20</v>
      </c>
      <c r="K129" s="180"/>
    </row>
    <row r="130" spans="2:11" ht="15" customHeight="1">
      <c r="B130" s="178"/>
      <c r="C130" s="160" t="s">
        <v>247</v>
      </c>
      <c r="D130" s="160"/>
      <c r="E130" s="160"/>
      <c r="F130" s="161" t="s">
        <v>236</v>
      </c>
      <c r="G130" s="160"/>
      <c r="H130" s="160" t="s">
        <v>248</v>
      </c>
      <c r="I130" s="160" t="s">
        <v>232</v>
      </c>
      <c r="J130" s="160">
        <v>20</v>
      </c>
      <c r="K130" s="180"/>
    </row>
    <row r="131" spans="2:11" ht="15" customHeight="1">
      <c r="B131" s="178"/>
      <c r="C131" s="142" t="s">
        <v>235</v>
      </c>
      <c r="D131" s="142"/>
      <c r="E131" s="142"/>
      <c r="F131" s="159" t="s">
        <v>236</v>
      </c>
      <c r="G131" s="142"/>
      <c r="H131" s="142" t="s">
        <v>269</v>
      </c>
      <c r="I131" s="142" t="s">
        <v>232</v>
      </c>
      <c r="J131" s="142">
        <v>50</v>
      </c>
      <c r="K131" s="180"/>
    </row>
    <row r="132" spans="2:11" ht="15" customHeight="1">
      <c r="B132" s="178"/>
      <c r="C132" s="142" t="s">
        <v>249</v>
      </c>
      <c r="D132" s="142"/>
      <c r="E132" s="142"/>
      <c r="F132" s="159" t="s">
        <v>236</v>
      </c>
      <c r="G132" s="142"/>
      <c r="H132" s="142" t="s">
        <v>269</v>
      </c>
      <c r="I132" s="142" t="s">
        <v>232</v>
      </c>
      <c r="J132" s="142">
        <v>50</v>
      </c>
      <c r="K132" s="180"/>
    </row>
    <row r="133" spans="2:11" ht="15" customHeight="1">
      <c r="B133" s="178"/>
      <c r="C133" s="142" t="s">
        <v>255</v>
      </c>
      <c r="D133" s="142"/>
      <c r="E133" s="142"/>
      <c r="F133" s="159" t="s">
        <v>236</v>
      </c>
      <c r="G133" s="142"/>
      <c r="H133" s="142" t="s">
        <v>269</v>
      </c>
      <c r="I133" s="142" t="s">
        <v>232</v>
      </c>
      <c r="J133" s="142">
        <v>50</v>
      </c>
      <c r="K133" s="180"/>
    </row>
    <row r="134" spans="2:11" ht="15" customHeight="1">
      <c r="B134" s="178"/>
      <c r="C134" s="142" t="s">
        <v>257</v>
      </c>
      <c r="D134" s="142"/>
      <c r="E134" s="142"/>
      <c r="F134" s="159" t="s">
        <v>236</v>
      </c>
      <c r="G134" s="142"/>
      <c r="H134" s="142" t="s">
        <v>269</v>
      </c>
      <c r="I134" s="142" t="s">
        <v>232</v>
      </c>
      <c r="J134" s="142">
        <v>50</v>
      </c>
      <c r="K134" s="180"/>
    </row>
    <row r="135" spans="2:11" ht="15" customHeight="1">
      <c r="B135" s="178"/>
      <c r="C135" s="142" t="s">
        <v>63</v>
      </c>
      <c r="D135" s="142"/>
      <c r="E135" s="142"/>
      <c r="F135" s="159" t="s">
        <v>236</v>
      </c>
      <c r="G135" s="142"/>
      <c r="H135" s="142" t="s">
        <v>282</v>
      </c>
      <c r="I135" s="142" t="s">
        <v>232</v>
      </c>
      <c r="J135" s="142">
        <v>255</v>
      </c>
      <c r="K135" s="180"/>
    </row>
    <row r="136" spans="2:11" ht="15" customHeight="1">
      <c r="B136" s="178"/>
      <c r="C136" s="142" t="s">
        <v>259</v>
      </c>
      <c r="D136" s="142"/>
      <c r="E136" s="142"/>
      <c r="F136" s="159" t="s">
        <v>230</v>
      </c>
      <c r="G136" s="142"/>
      <c r="H136" s="142" t="s">
        <v>283</v>
      </c>
      <c r="I136" s="142" t="s">
        <v>261</v>
      </c>
      <c r="J136" s="142"/>
      <c r="K136" s="180"/>
    </row>
    <row r="137" spans="2:11" ht="15" customHeight="1">
      <c r="B137" s="178"/>
      <c r="C137" s="142" t="s">
        <v>262</v>
      </c>
      <c r="D137" s="142"/>
      <c r="E137" s="142"/>
      <c r="F137" s="159" t="s">
        <v>230</v>
      </c>
      <c r="G137" s="142"/>
      <c r="H137" s="142" t="s">
        <v>284</v>
      </c>
      <c r="I137" s="142" t="s">
        <v>264</v>
      </c>
      <c r="J137" s="142"/>
      <c r="K137" s="180"/>
    </row>
    <row r="138" spans="2:11" ht="15" customHeight="1">
      <c r="B138" s="178"/>
      <c r="C138" s="142" t="s">
        <v>265</v>
      </c>
      <c r="D138" s="142"/>
      <c r="E138" s="142"/>
      <c r="F138" s="159" t="s">
        <v>230</v>
      </c>
      <c r="G138" s="142"/>
      <c r="H138" s="142" t="s">
        <v>265</v>
      </c>
      <c r="I138" s="142" t="s">
        <v>264</v>
      </c>
      <c r="J138" s="142"/>
      <c r="K138" s="180"/>
    </row>
    <row r="139" spans="2:11" ht="15" customHeight="1">
      <c r="B139" s="178"/>
      <c r="C139" s="142" t="s">
        <v>24</v>
      </c>
      <c r="D139" s="142"/>
      <c r="E139" s="142"/>
      <c r="F139" s="159" t="s">
        <v>230</v>
      </c>
      <c r="G139" s="142"/>
      <c r="H139" s="142" t="s">
        <v>285</v>
      </c>
      <c r="I139" s="142" t="s">
        <v>264</v>
      </c>
      <c r="J139" s="142"/>
      <c r="K139" s="180"/>
    </row>
    <row r="140" spans="2:11" ht="15" customHeight="1">
      <c r="B140" s="178"/>
      <c r="C140" s="142" t="s">
        <v>286</v>
      </c>
      <c r="D140" s="142"/>
      <c r="E140" s="142"/>
      <c r="F140" s="159" t="s">
        <v>230</v>
      </c>
      <c r="G140" s="142"/>
      <c r="H140" s="142" t="s">
        <v>287</v>
      </c>
      <c r="I140" s="142" t="s">
        <v>264</v>
      </c>
      <c r="J140" s="142"/>
      <c r="K140" s="180"/>
    </row>
    <row r="141" spans="2:11" ht="15" customHeight="1">
      <c r="B141" s="181"/>
      <c r="C141" s="182"/>
      <c r="D141" s="182"/>
      <c r="E141" s="182"/>
      <c r="F141" s="182"/>
      <c r="G141" s="182"/>
      <c r="H141" s="182"/>
      <c r="I141" s="182"/>
      <c r="J141" s="182"/>
      <c r="K141" s="183"/>
    </row>
    <row r="142" spans="2:11" ht="18.75" customHeight="1">
      <c r="B142" s="138"/>
      <c r="C142" s="138"/>
      <c r="D142" s="138"/>
      <c r="E142" s="138"/>
      <c r="F142" s="170"/>
      <c r="G142" s="138"/>
      <c r="H142" s="138"/>
      <c r="I142" s="138"/>
      <c r="J142" s="138"/>
      <c r="K142" s="138"/>
    </row>
    <row r="143" spans="2:11" ht="18.75" customHeight="1"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</row>
    <row r="144" spans="2:11" ht="7.5" customHeight="1">
      <c r="B144" s="149"/>
      <c r="C144" s="150"/>
      <c r="D144" s="150"/>
      <c r="E144" s="150"/>
      <c r="F144" s="150"/>
      <c r="G144" s="150"/>
      <c r="H144" s="150"/>
      <c r="I144" s="150"/>
      <c r="J144" s="150"/>
      <c r="K144" s="151"/>
    </row>
    <row r="145" spans="2:11" ht="45" customHeight="1">
      <c r="B145" s="152"/>
      <c r="C145" s="212" t="s">
        <v>288</v>
      </c>
      <c r="D145" s="212"/>
      <c r="E145" s="212"/>
      <c r="F145" s="212"/>
      <c r="G145" s="212"/>
      <c r="H145" s="212"/>
      <c r="I145" s="212"/>
      <c r="J145" s="212"/>
      <c r="K145" s="153"/>
    </row>
    <row r="146" spans="2:11" ht="17.25" customHeight="1">
      <c r="B146" s="152"/>
      <c r="C146" s="154" t="s">
        <v>224</v>
      </c>
      <c r="D146" s="154"/>
      <c r="E146" s="154"/>
      <c r="F146" s="154" t="s">
        <v>225</v>
      </c>
      <c r="G146" s="40"/>
      <c r="H146" s="154" t="s">
        <v>57</v>
      </c>
      <c r="I146" s="154" t="s">
        <v>38</v>
      </c>
      <c r="J146" s="154" t="s">
        <v>226</v>
      </c>
      <c r="K146" s="153"/>
    </row>
    <row r="147" spans="2:11" ht="17.25" customHeight="1">
      <c r="B147" s="152"/>
      <c r="C147" s="155" t="s">
        <v>227</v>
      </c>
      <c r="D147" s="155"/>
      <c r="E147" s="155"/>
      <c r="F147" s="156" t="s">
        <v>228</v>
      </c>
      <c r="G147" s="157"/>
      <c r="H147" s="155"/>
      <c r="I147" s="155"/>
      <c r="J147" s="155" t="s">
        <v>229</v>
      </c>
      <c r="K147" s="153"/>
    </row>
    <row r="148" spans="2:11" ht="5.25" customHeight="1">
      <c r="B148" s="32"/>
      <c r="C148" s="158"/>
      <c r="D148" s="158"/>
      <c r="E148" s="158"/>
      <c r="F148" s="158"/>
      <c r="G148" s="31"/>
      <c r="H148" s="158"/>
      <c r="I148" s="158"/>
      <c r="J148" s="158"/>
      <c r="K148" s="180"/>
    </row>
    <row r="149" spans="2:11" ht="15" customHeight="1">
      <c r="B149" s="32"/>
      <c r="C149" s="184" t="s">
        <v>233</v>
      </c>
      <c r="D149" s="142"/>
      <c r="E149" s="142"/>
      <c r="F149" s="185" t="s">
        <v>230</v>
      </c>
      <c r="G149" s="142"/>
      <c r="H149" s="184" t="s">
        <v>269</v>
      </c>
      <c r="I149" s="184" t="s">
        <v>232</v>
      </c>
      <c r="J149" s="184">
        <v>120</v>
      </c>
      <c r="K149" s="180"/>
    </row>
    <row r="150" spans="2:11" ht="15" customHeight="1">
      <c r="B150" s="32"/>
      <c r="C150" s="184" t="s">
        <v>278</v>
      </c>
      <c r="D150" s="142"/>
      <c r="E150" s="142"/>
      <c r="F150" s="185" t="s">
        <v>230</v>
      </c>
      <c r="G150" s="142"/>
      <c r="H150" s="184" t="s">
        <v>289</v>
      </c>
      <c r="I150" s="184" t="s">
        <v>232</v>
      </c>
      <c r="J150" s="184" t="s">
        <v>280</v>
      </c>
      <c r="K150" s="180"/>
    </row>
    <row r="151" spans="2:11" ht="15" customHeight="1">
      <c r="B151" s="32"/>
      <c r="C151" s="184" t="s">
        <v>179</v>
      </c>
      <c r="D151" s="142"/>
      <c r="E151" s="142"/>
      <c r="F151" s="185" t="s">
        <v>230</v>
      </c>
      <c r="G151" s="142"/>
      <c r="H151" s="184" t="s">
        <v>290</v>
      </c>
      <c r="I151" s="184" t="s">
        <v>232</v>
      </c>
      <c r="J151" s="184" t="s">
        <v>280</v>
      </c>
      <c r="K151" s="180"/>
    </row>
    <row r="152" spans="2:11" ht="15" customHeight="1">
      <c r="B152" s="32"/>
      <c r="C152" s="184" t="s">
        <v>235</v>
      </c>
      <c r="D152" s="142"/>
      <c r="E152" s="142"/>
      <c r="F152" s="185" t="s">
        <v>236</v>
      </c>
      <c r="G152" s="142"/>
      <c r="H152" s="184" t="s">
        <v>269</v>
      </c>
      <c r="I152" s="184" t="s">
        <v>232</v>
      </c>
      <c r="J152" s="184">
        <v>50</v>
      </c>
      <c r="K152" s="180"/>
    </row>
    <row r="153" spans="2:11" ht="15" customHeight="1">
      <c r="B153" s="32"/>
      <c r="C153" s="184" t="s">
        <v>238</v>
      </c>
      <c r="D153" s="142"/>
      <c r="E153" s="142"/>
      <c r="F153" s="185" t="s">
        <v>230</v>
      </c>
      <c r="G153" s="142"/>
      <c r="H153" s="184" t="s">
        <v>269</v>
      </c>
      <c r="I153" s="184" t="s">
        <v>240</v>
      </c>
      <c r="J153" s="184"/>
      <c r="K153" s="180"/>
    </row>
    <row r="154" spans="2:11" ht="15" customHeight="1">
      <c r="B154" s="32"/>
      <c r="C154" s="184" t="s">
        <v>249</v>
      </c>
      <c r="D154" s="142"/>
      <c r="E154" s="142"/>
      <c r="F154" s="185" t="s">
        <v>236</v>
      </c>
      <c r="G154" s="142"/>
      <c r="H154" s="184" t="s">
        <v>269</v>
      </c>
      <c r="I154" s="184" t="s">
        <v>232</v>
      </c>
      <c r="J154" s="184">
        <v>50</v>
      </c>
      <c r="K154" s="180"/>
    </row>
    <row r="155" spans="2:11" ht="15" customHeight="1">
      <c r="B155" s="32"/>
      <c r="C155" s="184" t="s">
        <v>257</v>
      </c>
      <c r="D155" s="142"/>
      <c r="E155" s="142"/>
      <c r="F155" s="185" t="s">
        <v>236</v>
      </c>
      <c r="G155" s="142"/>
      <c r="H155" s="184" t="s">
        <v>269</v>
      </c>
      <c r="I155" s="184" t="s">
        <v>232</v>
      </c>
      <c r="J155" s="184">
        <v>50</v>
      </c>
      <c r="K155" s="180"/>
    </row>
    <row r="156" spans="2:11" ht="15" customHeight="1">
      <c r="B156" s="32"/>
      <c r="C156" s="184" t="s">
        <v>255</v>
      </c>
      <c r="D156" s="142"/>
      <c r="E156" s="142"/>
      <c r="F156" s="185" t="s">
        <v>236</v>
      </c>
      <c r="G156" s="142"/>
      <c r="H156" s="184" t="s">
        <v>269</v>
      </c>
      <c r="I156" s="184" t="s">
        <v>232</v>
      </c>
      <c r="J156" s="184">
        <v>50</v>
      </c>
      <c r="K156" s="180"/>
    </row>
    <row r="157" spans="2:11" ht="15" customHeight="1">
      <c r="B157" s="32"/>
      <c r="C157" s="184" t="s">
        <v>49</v>
      </c>
      <c r="D157" s="142"/>
      <c r="E157" s="142"/>
      <c r="F157" s="185" t="s">
        <v>230</v>
      </c>
      <c r="G157" s="142"/>
      <c r="H157" s="184" t="s">
        <v>291</v>
      </c>
      <c r="I157" s="184" t="s">
        <v>232</v>
      </c>
      <c r="J157" s="184" t="s">
        <v>292</v>
      </c>
      <c r="K157" s="180"/>
    </row>
    <row r="158" spans="2:11" ht="15" customHeight="1">
      <c r="B158" s="32"/>
      <c r="C158" s="184" t="s">
        <v>293</v>
      </c>
      <c r="D158" s="142"/>
      <c r="E158" s="142"/>
      <c r="F158" s="185" t="s">
        <v>230</v>
      </c>
      <c r="G158" s="142"/>
      <c r="H158" s="184" t="s">
        <v>294</v>
      </c>
      <c r="I158" s="184" t="s">
        <v>264</v>
      </c>
      <c r="J158" s="184"/>
      <c r="K158" s="180"/>
    </row>
    <row r="159" spans="2:11" ht="15" customHeight="1">
      <c r="B159" s="186"/>
      <c r="C159" s="168"/>
      <c r="D159" s="168"/>
      <c r="E159" s="168"/>
      <c r="F159" s="168"/>
      <c r="G159" s="168"/>
      <c r="H159" s="168"/>
      <c r="I159" s="168"/>
      <c r="J159" s="168"/>
      <c r="K159" s="187"/>
    </row>
    <row r="160" spans="2:11" ht="18.75" customHeight="1">
      <c r="B160" s="138"/>
      <c r="C160" s="142"/>
      <c r="D160" s="142"/>
      <c r="E160" s="142"/>
      <c r="F160" s="159"/>
      <c r="G160" s="142"/>
      <c r="H160" s="142"/>
      <c r="I160" s="142"/>
      <c r="J160" s="142"/>
      <c r="K160" s="138"/>
    </row>
    <row r="161" spans="2:11" ht="18.75" customHeight="1"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</row>
    <row r="162" spans="2:11" ht="7.5" customHeight="1">
      <c r="B162" s="129"/>
      <c r="C162" s="130"/>
      <c r="D162" s="130"/>
      <c r="E162" s="130"/>
      <c r="F162" s="130"/>
      <c r="G162" s="130"/>
      <c r="H162" s="130"/>
      <c r="I162" s="130"/>
      <c r="J162" s="130"/>
      <c r="K162" s="131"/>
    </row>
    <row r="163" spans="2:11" ht="45" customHeight="1">
      <c r="B163" s="133"/>
      <c r="C163" s="209" t="s">
        <v>295</v>
      </c>
      <c r="D163" s="209"/>
      <c r="E163" s="209"/>
      <c r="F163" s="209"/>
      <c r="G163" s="209"/>
      <c r="H163" s="209"/>
      <c r="I163" s="209"/>
      <c r="J163" s="209"/>
      <c r="K163" s="134"/>
    </row>
    <row r="164" spans="2:11" ht="17.25" customHeight="1">
      <c r="B164" s="133"/>
      <c r="C164" s="154" t="s">
        <v>224</v>
      </c>
      <c r="D164" s="154"/>
      <c r="E164" s="154"/>
      <c r="F164" s="154" t="s">
        <v>225</v>
      </c>
      <c r="G164" s="188"/>
      <c r="H164" s="189" t="s">
        <v>57</v>
      </c>
      <c r="I164" s="189" t="s">
        <v>38</v>
      </c>
      <c r="J164" s="154" t="s">
        <v>226</v>
      </c>
      <c r="K164" s="134"/>
    </row>
    <row r="165" spans="2:11" ht="17.25" customHeight="1">
      <c r="B165" s="135"/>
      <c r="C165" s="155" t="s">
        <v>227</v>
      </c>
      <c r="D165" s="155"/>
      <c r="E165" s="155"/>
      <c r="F165" s="156" t="s">
        <v>228</v>
      </c>
      <c r="G165" s="190"/>
      <c r="H165" s="191"/>
      <c r="I165" s="191"/>
      <c r="J165" s="155" t="s">
        <v>229</v>
      </c>
      <c r="K165" s="136"/>
    </row>
    <row r="166" spans="2:11" ht="5.25" customHeight="1">
      <c r="B166" s="32"/>
      <c r="C166" s="158"/>
      <c r="D166" s="158"/>
      <c r="E166" s="158"/>
      <c r="F166" s="158"/>
      <c r="G166" s="31"/>
      <c r="H166" s="158"/>
      <c r="I166" s="158"/>
      <c r="J166" s="158"/>
      <c r="K166" s="180"/>
    </row>
    <row r="167" spans="2:11" ht="15" customHeight="1">
      <c r="B167" s="32"/>
      <c r="C167" s="142" t="s">
        <v>233</v>
      </c>
      <c r="D167" s="142"/>
      <c r="E167" s="142"/>
      <c r="F167" s="159" t="s">
        <v>230</v>
      </c>
      <c r="G167" s="142"/>
      <c r="H167" s="142" t="s">
        <v>269</v>
      </c>
      <c r="I167" s="142" t="s">
        <v>232</v>
      </c>
      <c r="J167" s="142">
        <v>120</v>
      </c>
      <c r="K167" s="180"/>
    </row>
    <row r="168" spans="2:11" ht="15" customHeight="1">
      <c r="B168" s="32"/>
      <c r="C168" s="142" t="s">
        <v>278</v>
      </c>
      <c r="D168" s="142"/>
      <c r="E168" s="142"/>
      <c r="F168" s="159" t="s">
        <v>230</v>
      </c>
      <c r="G168" s="142"/>
      <c r="H168" s="142" t="s">
        <v>279</v>
      </c>
      <c r="I168" s="142" t="s">
        <v>232</v>
      </c>
      <c r="J168" s="142" t="s">
        <v>280</v>
      </c>
      <c r="K168" s="180"/>
    </row>
    <row r="169" spans="2:11" ht="15" customHeight="1">
      <c r="B169" s="32"/>
      <c r="C169" s="142" t="s">
        <v>179</v>
      </c>
      <c r="D169" s="142"/>
      <c r="E169" s="142"/>
      <c r="F169" s="159" t="s">
        <v>230</v>
      </c>
      <c r="G169" s="142"/>
      <c r="H169" s="142" t="s">
        <v>296</v>
      </c>
      <c r="I169" s="142" t="s">
        <v>232</v>
      </c>
      <c r="J169" s="142" t="s">
        <v>280</v>
      </c>
      <c r="K169" s="180"/>
    </row>
    <row r="170" spans="2:11" ht="15" customHeight="1">
      <c r="B170" s="32"/>
      <c r="C170" s="142" t="s">
        <v>235</v>
      </c>
      <c r="D170" s="142"/>
      <c r="E170" s="142"/>
      <c r="F170" s="159" t="s">
        <v>236</v>
      </c>
      <c r="G170" s="142"/>
      <c r="H170" s="142" t="s">
        <v>296</v>
      </c>
      <c r="I170" s="142" t="s">
        <v>232</v>
      </c>
      <c r="J170" s="142">
        <v>50</v>
      </c>
      <c r="K170" s="180"/>
    </row>
    <row r="171" spans="2:11" ht="15" customHeight="1">
      <c r="B171" s="32"/>
      <c r="C171" s="142" t="s">
        <v>238</v>
      </c>
      <c r="D171" s="142"/>
      <c r="E171" s="142"/>
      <c r="F171" s="159" t="s">
        <v>230</v>
      </c>
      <c r="G171" s="142"/>
      <c r="H171" s="142" t="s">
        <v>296</v>
      </c>
      <c r="I171" s="142" t="s">
        <v>240</v>
      </c>
      <c r="J171" s="142"/>
      <c r="K171" s="180"/>
    </row>
    <row r="172" spans="2:11" ht="15" customHeight="1">
      <c r="B172" s="32"/>
      <c r="C172" s="142" t="s">
        <v>249</v>
      </c>
      <c r="D172" s="142"/>
      <c r="E172" s="142"/>
      <c r="F172" s="159" t="s">
        <v>236</v>
      </c>
      <c r="G172" s="142"/>
      <c r="H172" s="142" t="s">
        <v>296</v>
      </c>
      <c r="I172" s="142" t="s">
        <v>232</v>
      </c>
      <c r="J172" s="142">
        <v>50</v>
      </c>
      <c r="K172" s="180"/>
    </row>
    <row r="173" spans="2:11" ht="15" customHeight="1">
      <c r="B173" s="32"/>
      <c r="C173" s="142" t="s">
        <v>257</v>
      </c>
      <c r="D173" s="142"/>
      <c r="E173" s="142"/>
      <c r="F173" s="159" t="s">
        <v>236</v>
      </c>
      <c r="G173" s="142"/>
      <c r="H173" s="142" t="s">
        <v>296</v>
      </c>
      <c r="I173" s="142" t="s">
        <v>232</v>
      </c>
      <c r="J173" s="142">
        <v>50</v>
      </c>
      <c r="K173" s="180"/>
    </row>
    <row r="174" spans="2:11" ht="15" customHeight="1">
      <c r="B174" s="32"/>
      <c r="C174" s="142" t="s">
        <v>255</v>
      </c>
      <c r="D174" s="142"/>
      <c r="E174" s="142"/>
      <c r="F174" s="159" t="s">
        <v>236</v>
      </c>
      <c r="G174" s="142"/>
      <c r="H174" s="142" t="s">
        <v>296</v>
      </c>
      <c r="I174" s="142" t="s">
        <v>232</v>
      </c>
      <c r="J174" s="142">
        <v>50</v>
      </c>
      <c r="K174" s="180"/>
    </row>
    <row r="175" spans="2:11" ht="15" customHeight="1">
      <c r="B175" s="32"/>
      <c r="C175" s="142" t="s">
        <v>56</v>
      </c>
      <c r="D175" s="142"/>
      <c r="E175" s="142"/>
      <c r="F175" s="159" t="s">
        <v>230</v>
      </c>
      <c r="G175" s="142"/>
      <c r="H175" s="142" t="s">
        <v>297</v>
      </c>
      <c r="I175" s="142" t="s">
        <v>298</v>
      </c>
      <c r="J175" s="142"/>
      <c r="K175" s="180"/>
    </row>
    <row r="176" spans="2:11" ht="15" customHeight="1">
      <c r="B176" s="32"/>
      <c r="C176" s="142" t="s">
        <v>38</v>
      </c>
      <c r="D176" s="142"/>
      <c r="E176" s="142"/>
      <c r="F176" s="159" t="s">
        <v>230</v>
      </c>
      <c r="G176" s="142"/>
      <c r="H176" s="142" t="s">
        <v>299</v>
      </c>
      <c r="I176" s="142" t="s">
        <v>300</v>
      </c>
      <c r="J176" s="142">
        <v>1</v>
      </c>
      <c r="K176" s="180"/>
    </row>
    <row r="177" spans="2:11" ht="15" customHeight="1">
      <c r="B177" s="32"/>
      <c r="C177" s="142" t="s">
        <v>37</v>
      </c>
      <c r="D177" s="142"/>
      <c r="E177" s="142"/>
      <c r="F177" s="159" t="s">
        <v>230</v>
      </c>
      <c r="G177" s="142"/>
      <c r="H177" s="142" t="s">
        <v>301</v>
      </c>
      <c r="I177" s="142" t="s">
        <v>232</v>
      </c>
      <c r="J177" s="142">
        <v>20</v>
      </c>
      <c r="K177" s="180"/>
    </row>
    <row r="178" spans="2:11" ht="15" customHeight="1">
      <c r="B178" s="32"/>
      <c r="C178" s="142" t="s">
        <v>57</v>
      </c>
      <c r="D178" s="142"/>
      <c r="E178" s="142"/>
      <c r="F178" s="159" t="s">
        <v>230</v>
      </c>
      <c r="G178" s="142"/>
      <c r="H178" s="142" t="s">
        <v>302</v>
      </c>
      <c r="I178" s="142" t="s">
        <v>232</v>
      </c>
      <c r="J178" s="142">
        <v>255</v>
      </c>
      <c r="K178" s="180"/>
    </row>
    <row r="179" spans="2:11" ht="15" customHeight="1">
      <c r="B179" s="32"/>
      <c r="C179" s="142" t="s">
        <v>58</v>
      </c>
      <c r="D179" s="142"/>
      <c r="E179" s="142"/>
      <c r="F179" s="159" t="s">
        <v>230</v>
      </c>
      <c r="G179" s="142"/>
      <c r="H179" s="142" t="s">
        <v>195</v>
      </c>
      <c r="I179" s="142" t="s">
        <v>232</v>
      </c>
      <c r="J179" s="142">
        <v>10</v>
      </c>
      <c r="K179" s="180"/>
    </row>
    <row r="180" spans="2:11" ht="15" customHeight="1">
      <c r="B180" s="32"/>
      <c r="C180" s="142" t="s">
        <v>59</v>
      </c>
      <c r="D180" s="142"/>
      <c r="E180" s="142"/>
      <c r="F180" s="159" t="s">
        <v>230</v>
      </c>
      <c r="G180" s="142"/>
      <c r="H180" s="142" t="s">
        <v>303</v>
      </c>
      <c r="I180" s="142" t="s">
        <v>264</v>
      </c>
      <c r="J180" s="142"/>
      <c r="K180" s="180"/>
    </row>
    <row r="181" spans="2:11" ht="15" customHeight="1">
      <c r="B181" s="32"/>
      <c r="C181" s="142" t="s">
        <v>304</v>
      </c>
      <c r="D181" s="142"/>
      <c r="E181" s="142"/>
      <c r="F181" s="159" t="s">
        <v>230</v>
      </c>
      <c r="G181" s="142"/>
      <c r="H181" s="142" t="s">
        <v>305</v>
      </c>
      <c r="I181" s="142" t="s">
        <v>264</v>
      </c>
      <c r="J181" s="142"/>
      <c r="K181" s="180"/>
    </row>
    <row r="182" spans="2:11" ht="15" customHeight="1">
      <c r="B182" s="32"/>
      <c r="C182" s="142" t="s">
        <v>293</v>
      </c>
      <c r="D182" s="142"/>
      <c r="E182" s="142"/>
      <c r="F182" s="159" t="s">
        <v>230</v>
      </c>
      <c r="G182" s="142"/>
      <c r="H182" s="142" t="s">
        <v>306</v>
      </c>
      <c r="I182" s="142" t="s">
        <v>264</v>
      </c>
      <c r="J182" s="142"/>
      <c r="K182" s="180"/>
    </row>
    <row r="183" spans="2:11" ht="15" customHeight="1">
      <c r="B183" s="32"/>
      <c r="C183" s="142" t="s">
        <v>62</v>
      </c>
      <c r="D183" s="142"/>
      <c r="E183" s="142"/>
      <c r="F183" s="159" t="s">
        <v>236</v>
      </c>
      <c r="G183" s="142"/>
      <c r="H183" s="142" t="s">
        <v>307</v>
      </c>
      <c r="I183" s="142" t="s">
        <v>232</v>
      </c>
      <c r="J183" s="142">
        <v>50</v>
      </c>
      <c r="K183" s="180"/>
    </row>
    <row r="184" spans="2:11" ht="15" customHeight="1">
      <c r="B184" s="186"/>
      <c r="C184" s="168"/>
      <c r="D184" s="168"/>
      <c r="E184" s="168"/>
      <c r="F184" s="168"/>
      <c r="G184" s="168"/>
      <c r="H184" s="168"/>
      <c r="I184" s="168"/>
      <c r="J184" s="168"/>
      <c r="K184" s="187"/>
    </row>
    <row r="185" spans="2:11" ht="18.75" customHeight="1">
      <c r="B185" s="138"/>
      <c r="C185" s="142"/>
      <c r="D185" s="142"/>
      <c r="E185" s="142"/>
      <c r="F185" s="159"/>
      <c r="G185" s="142"/>
      <c r="H185" s="142"/>
      <c r="I185" s="142"/>
      <c r="J185" s="142"/>
      <c r="K185" s="138"/>
    </row>
    <row r="186" spans="2:11" ht="18.75" customHeight="1"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</row>
    <row r="187" spans="2:11" ht="13.5">
      <c r="B187" s="129"/>
      <c r="C187" s="130"/>
      <c r="D187" s="130"/>
      <c r="E187" s="130"/>
      <c r="F187" s="130"/>
      <c r="G187" s="130"/>
      <c r="H187" s="130"/>
      <c r="I187" s="130"/>
      <c r="J187" s="130"/>
      <c r="K187" s="131"/>
    </row>
    <row r="188" spans="2:11" ht="21" customHeight="1">
      <c r="B188" s="133"/>
      <c r="C188" s="209" t="s">
        <v>308</v>
      </c>
      <c r="D188" s="209"/>
      <c r="E188" s="209"/>
      <c r="F188" s="209"/>
      <c r="G188" s="209"/>
      <c r="H188" s="209"/>
      <c r="I188" s="209"/>
      <c r="J188" s="209"/>
      <c r="K188" s="134"/>
    </row>
    <row r="189" spans="2:11" ht="25.5" customHeight="1">
      <c r="B189" s="133"/>
      <c r="C189" s="192" t="s">
        <v>309</v>
      </c>
      <c r="D189" s="192"/>
      <c r="E189" s="192"/>
      <c r="F189" s="192" t="s">
        <v>310</v>
      </c>
      <c r="G189" s="193"/>
      <c r="H189" s="210" t="s">
        <v>311</v>
      </c>
      <c r="I189" s="210"/>
      <c r="J189" s="210"/>
      <c r="K189" s="134"/>
    </row>
    <row r="190" spans="2:11" ht="5.25" customHeight="1">
      <c r="B190" s="32"/>
      <c r="C190" s="158"/>
      <c r="D190" s="158"/>
      <c r="E190" s="158"/>
      <c r="F190" s="158"/>
      <c r="G190" s="142"/>
      <c r="H190" s="158"/>
      <c r="I190" s="158"/>
      <c r="J190" s="158"/>
      <c r="K190" s="180"/>
    </row>
    <row r="191" spans="2:11" ht="15" customHeight="1">
      <c r="B191" s="32"/>
      <c r="C191" s="142" t="s">
        <v>312</v>
      </c>
      <c r="D191" s="142"/>
      <c r="E191" s="142"/>
      <c r="F191" s="159" t="s">
        <v>29</v>
      </c>
      <c r="G191" s="142"/>
      <c r="H191" s="208" t="s">
        <v>313</v>
      </c>
      <c r="I191" s="208"/>
      <c r="J191" s="208"/>
      <c r="K191" s="180"/>
    </row>
    <row r="192" spans="2:11" ht="15" customHeight="1">
      <c r="B192" s="32"/>
      <c r="C192" s="165"/>
      <c r="D192" s="142"/>
      <c r="E192" s="142"/>
      <c r="F192" s="159" t="s">
        <v>30</v>
      </c>
      <c r="G192" s="142"/>
      <c r="H192" s="208" t="s">
        <v>314</v>
      </c>
      <c r="I192" s="208"/>
      <c r="J192" s="208"/>
      <c r="K192" s="180"/>
    </row>
    <row r="193" spans="2:11" ht="15" customHeight="1">
      <c r="B193" s="32"/>
      <c r="C193" s="165"/>
      <c r="D193" s="142"/>
      <c r="E193" s="142"/>
      <c r="F193" s="159" t="s">
        <v>33</v>
      </c>
      <c r="G193" s="142"/>
      <c r="H193" s="208" t="s">
        <v>315</v>
      </c>
      <c r="I193" s="208"/>
      <c r="J193" s="208"/>
      <c r="K193" s="180"/>
    </row>
    <row r="194" spans="2:11" ht="15" customHeight="1">
      <c r="B194" s="32"/>
      <c r="C194" s="142"/>
      <c r="D194" s="142"/>
      <c r="E194" s="142"/>
      <c r="F194" s="159" t="s">
        <v>31</v>
      </c>
      <c r="G194" s="142"/>
      <c r="H194" s="208" t="s">
        <v>316</v>
      </c>
      <c r="I194" s="208"/>
      <c r="J194" s="208"/>
      <c r="K194" s="180"/>
    </row>
    <row r="195" spans="2:11" ht="15" customHeight="1">
      <c r="B195" s="32"/>
      <c r="C195" s="142"/>
      <c r="D195" s="142"/>
      <c r="E195" s="142"/>
      <c r="F195" s="159" t="s">
        <v>32</v>
      </c>
      <c r="G195" s="142"/>
      <c r="H195" s="208" t="s">
        <v>317</v>
      </c>
      <c r="I195" s="208"/>
      <c r="J195" s="208"/>
      <c r="K195" s="180"/>
    </row>
    <row r="196" spans="2:11" ht="15" customHeight="1">
      <c r="B196" s="32"/>
      <c r="C196" s="142"/>
      <c r="D196" s="142"/>
      <c r="E196" s="142"/>
      <c r="F196" s="159"/>
      <c r="G196" s="142"/>
      <c r="H196" s="142"/>
      <c r="I196" s="142"/>
      <c r="J196" s="142"/>
      <c r="K196" s="180"/>
    </row>
    <row r="197" spans="2:11" ht="15" customHeight="1">
      <c r="B197" s="32"/>
      <c r="C197" s="142" t="s">
        <v>276</v>
      </c>
      <c r="D197" s="142"/>
      <c r="E197" s="142"/>
      <c r="F197" s="159" t="s">
        <v>41</v>
      </c>
      <c r="G197" s="142"/>
      <c r="H197" s="208" t="s">
        <v>318</v>
      </c>
      <c r="I197" s="208"/>
      <c r="J197" s="208"/>
      <c r="K197" s="180"/>
    </row>
    <row r="198" spans="2:11" ht="15" customHeight="1">
      <c r="B198" s="32"/>
      <c r="C198" s="165"/>
      <c r="D198" s="142"/>
      <c r="E198" s="142"/>
      <c r="F198" s="159" t="s">
        <v>175</v>
      </c>
      <c r="G198" s="142"/>
      <c r="H198" s="208" t="s">
        <v>176</v>
      </c>
      <c r="I198" s="208"/>
      <c r="J198" s="208"/>
      <c r="K198" s="180"/>
    </row>
    <row r="199" spans="2:11" ht="15" customHeight="1">
      <c r="B199" s="32"/>
      <c r="C199" s="142"/>
      <c r="D199" s="142"/>
      <c r="E199" s="142"/>
      <c r="F199" s="159" t="s">
        <v>173</v>
      </c>
      <c r="G199" s="142"/>
      <c r="H199" s="208" t="s">
        <v>319</v>
      </c>
      <c r="I199" s="208"/>
      <c r="J199" s="208"/>
      <c r="K199" s="180"/>
    </row>
    <row r="200" spans="2:11" ht="15" customHeight="1">
      <c r="B200" s="194"/>
      <c r="C200" s="165"/>
      <c r="D200" s="165"/>
      <c r="E200" s="165"/>
      <c r="F200" s="159" t="s">
        <v>177</v>
      </c>
      <c r="G200" s="147"/>
      <c r="H200" s="207" t="s">
        <v>178</v>
      </c>
      <c r="I200" s="207"/>
      <c r="J200" s="207"/>
      <c r="K200" s="195"/>
    </row>
    <row r="201" spans="2:11" ht="15" customHeight="1">
      <c r="B201" s="194"/>
      <c r="C201" s="165"/>
      <c r="D201" s="165"/>
      <c r="E201" s="165"/>
      <c r="F201" s="159" t="s">
        <v>160</v>
      </c>
      <c r="G201" s="147"/>
      <c r="H201" s="207" t="s">
        <v>320</v>
      </c>
      <c r="I201" s="207"/>
      <c r="J201" s="207"/>
      <c r="K201" s="195"/>
    </row>
    <row r="202" spans="2:11" ht="15" customHeight="1">
      <c r="B202" s="194"/>
      <c r="C202" s="165"/>
      <c r="D202" s="165"/>
      <c r="E202" s="165"/>
      <c r="F202" s="196"/>
      <c r="G202" s="147"/>
      <c r="H202" s="197"/>
      <c r="I202" s="197"/>
      <c r="J202" s="197"/>
      <c r="K202" s="195"/>
    </row>
    <row r="203" spans="2:11" ht="15" customHeight="1">
      <c r="B203" s="194"/>
      <c r="C203" s="142" t="s">
        <v>300</v>
      </c>
      <c r="D203" s="165"/>
      <c r="E203" s="165"/>
      <c r="F203" s="159">
        <v>1</v>
      </c>
      <c r="G203" s="147"/>
      <c r="H203" s="207" t="s">
        <v>321</v>
      </c>
      <c r="I203" s="207"/>
      <c r="J203" s="207"/>
      <c r="K203" s="195"/>
    </row>
    <row r="204" spans="2:11" ht="15" customHeight="1">
      <c r="B204" s="194"/>
      <c r="C204" s="165"/>
      <c r="D204" s="165"/>
      <c r="E204" s="165"/>
      <c r="F204" s="159">
        <v>2</v>
      </c>
      <c r="G204" s="147"/>
      <c r="H204" s="207" t="s">
        <v>322</v>
      </c>
      <c r="I204" s="207"/>
      <c r="J204" s="207"/>
      <c r="K204" s="195"/>
    </row>
    <row r="205" spans="2:11" ht="15" customHeight="1">
      <c r="B205" s="194"/>
      <c r="C205" s="165"/>
      <c r="D205" s="165"/>
      <c r="E205" s="165"/>
      <c r="F205" s="159">
        <v>3</v>
      </c>
      <c r="G205" s="147"/>
      <c r="H205" s="207" t="s">
        <v>323</v>
      </c>
      <c r="I205" s="207"/>
      <c r="J205" s="207"/>
      <c r="K205" s="195"/>
    </row>
    <row r="206" spans="2:11" ht="15" customHeight="1">
      <c r="B206" s="194"/>
      <c r="C206" s="165"/>
      <c r="D206" s="165"/>
      <c r="E206" s="165"/>
      <c r="F206" s="159">
        <v>4</v>
      </c>
      <c r="G206" s="147"/>
      <c r="H206" s="207" t="s">
        <v>324</v>
      </c>
      <c r="I206" s="207"/>
      <c r="J206" s="207"/>
      <c r="K206" s="195"/>
    </row>
    <row r="207" spans="2:11" ht="12.75" customHeight="1">
      <c r="B207" s="198"/>
      <c r="C207" s="199"/>
      <c r="D207" s="199"/>
      <c r="E207" s="199"/>
      <c r="F207" s="199"/>
      <c r="G207" s="199"/>
      <c r="H207" s="199"/>
      <c r="I207" s="199"/>
      <c r="J207" s="199"/>
      <c r="K207" s="200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mpeckert</cp:lastModifiedBy>
  <cp:lastPrinted>2014-08-20T16:33:58Z</cp:lastPrinted>
  <dcterms:created xsi:type="dcterms:W3CDTF">2014-08-20T16:24:33Z</dcterms:created>
  <dcterms:modified xsi:type="dcterms:W3CDTF">2014-08-21T12:17:42Z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