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S\cibulkov\Desktop\Podpisy DNS\"/>
    </mc:Choice>
  </mc:AlternateContent>
  <xr:revisionPtr revIDLastSave="0" documentId="13_ncr:1_{DC6CC5CF-42F8-47C8-AB37-CC8BAD7E49B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pecifikace plynů a 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E77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E76" i="1" l="1"/>
  <c r="E82" i="1" s="1"/>
</calcChain>
</file>

<file path=xl/sharedStrings.xml><?xml version="1.0" encoding="utf-8"?>
<sst xmlns="http://schemas.openxmlformats.org/spreadsheetml/2006/main" count="215" uniqueCount="114">
  <si>
    <t>Rámcová dohoda - Technické plyny pro ZČU (2026 - 2027)</t>
  </si>
  <si>
    <t>Příloha č. 3 ZD / Příloha č. 1 Rámcové dohody - Specifikace technických plynů a nabídková (smluvní) cena</t>
  </si>
  <si>
    <t>č.</t>
  </si>
  <si>
    <t>Technické plyny</t>
  </si>
  <si>
    <t>Čistota plynu</t>
  </si>
  <si>
    <r>
      <t xml:space="preserve">Typ obalu </t>
    </r>
    <r>
      <rPr>
        <sz val="11"/>
        <color theme="1"/>
        <rFont val="Garamond"/>
      </rPr>
      <t>(objem lahve / plnící tlak nebo hmotnost)</t>
    </r>
  </si>
  <si>
    <r>
      <t xml:space="preserve">Předpokládaný odběr za 2 roky </t>
    </r>
    <r>
      <rPr>
        <sz val="11"/>
        <color theme="1"/>
        <rFont val="Garamond"/>
      </rPr>
      <t>(ks)</t>
    </r>
  </si>
  <si>
    <t>Jednotková cena v Kč bez DPH</t>
  </si>
  <si>
    <t>Celkem Kč bez DPH za odběr za 2 roky (předpoklad)</t>
  </si>
  <si>
    <r>
      <t>Předpoklad trvale (souběžně) užívaných lahví</t>
    </r>
    <r>
      <rPr>
        <sz val="11"/>
        <color theme="1"/>
        <rFont val="Garamond"/>
      </rPr>
      <t xml:space="preserve"> (ks)</t>
    </r>
  </si>
  <si>
    <t>Poznámka</t>
  </si>
  <si>
    <t>N2 dusík</t>
  </si>
  <si>
    <t>99,999% = 5.0</t>
  </si>
  <si>
    <t>20 l  / 200 Bar</t>
  </si>
  <si>
    <t>99,990% = 4.0</t>
  </si>
  <si>
    <t>50 l  / 200 Bar</t>
  </si>
  <si>
    <t>99,996% = 4.6</t>
  </si>
  <si>
    <t>99,9999% = 6.0</t>
  </si>
  <si>
    <t>50 l  / 300 Bar</t>
  </si>
  <si>
    <t>99,999% = 4.0</t>
  </si>
  <si>
    <t>svazek 16x50 l / 200 Bar</t>
  </si>
  <si>
    <t>svazek 12x50 l / 200 Bar</t>
  </si>
  <si>
    <t>svazek 16x50 l / 300 Bar</t>
  </si>
  <si>
    <t xml:space="preserve">Kapalný  dusík </t>
  </si>
  <si>
    <t>20 l</t>
  </si>
  <si>
    <t>část plnění pro termomechanickou analýzu TMA Q400</t>
  </si>
  <si>
    <t>Kapalný  dusík (vlastní nádoba)</t>
  </si>
  <si>
    <t>99,999 % = 5,0</t>
  </si>
  <si>
    <t>25 l</t>
  </si>
  <si>
    <t>35 l</t>
  </si>
  <si>
    <t>50 l</t>
  </si>
  <si>
    <t>část plnění pro dynamický mechanický analyzátor DMA Q800</t>
  </si>
  <si>
    <t>120 l</t>
  </si>
  <si>
    <t>část plnění pro dielektrický analyzýtor</t>
  </si>
  <si>
    <t>180 l</t>
  </si>
  <si>
    <t>Dusík pro ECD</t>
  </si>
  <si>
    <t>pro ECD</t>
  </si>
  <si>
    <t>50 l  / 200 bar</t>
  </si>
  <si>
    <t>Argon (vlastní lahev)</t>
  </si>
  <si>
    <t>4.6</t>
  </si>
  <si>
    <t>8 l / 200 Bar</t>
  </si>
  <si>
    <t>10 l / 200 Bar</t>
  </si>
  <si>
    <t>5.0</t>
  </si>
  <si>
    <t>Argon</t>
  </si>
  <si>
    <t>6.0</t>
  </si>
  <si>
    <t>50 l / 200 Bar</t>
  </si>
  <si>
    <t>4.8</t>
  </si>
  <si>
    <t>50 l / 200 bar</t>
  </si>
  <si>
    <t xml:space="preserve">Argon technický </t>
  </si>
  <si>
    <t>50 l / 300 Bar</t>
  </si>
  <si>
    <t>Kyslík</t>
  </si>
  <si>
    <t>3.5</t>
  </si>
  <si>
    <t>Kyslík - technický</t>
  </si>
  <si>
    <t>2.5</t>
  </si>
  <si>
    <t>20 l / 200 Bar</t>
  </si>
  <si>
    <t>Kyslík - technický (vlastní lahev)</t>
  </si>
  <si>
    <t>Vzduch syntetický</t>
  </si>
  <si>
    <t>Vzduch syntetický (80% N2 + 20% O2)</t>
  </si>
  <si>
    <t>bez uhlovodíků (pro FID)</t>
  </si>
  <si>
    <t>50 l / 20 MPa</t>
  </si>
  <si>
    <t>Oxid uhličitý (vlastní lahev)</t>
  </si>
  <si>
    <t>8 l / 6 kg / 200 Bar</t>
  </si>
  <si>
    <t>8 l / 6 kg</t>
  </si>
  <si>
    <t>10 l / 7,5 kg</t>
  </si>
  <si>
    <t>Oxid uhličitý</t>
  </si>
  <si>
    <t>20 l / 15 kg</t>
  </si>
  <si>
    <t>Vodík</t>
  </si>
  <si>
    <t>4.0</t>
  </si>
  <si>
    <t>Helium</t>
  </si>
  <si>
    <t>na demonstrace, lahev nepřipojená</t>
  </si>
  <si>
    <t>Propan-butan</t>
  </si>
  <si>
    <t>10 kg</t>
  </si>
  <si>
    <t>z toho připojení 3 kahanů pro výrobu vinutých perlí</t>
  </si>
  <si>
    <t>Propan</t>
  </si>
  <si>
    <t>Propan technický</t>
  </si>
  <si>
    <t>80 l / 33 kg</t>
  </si>
  <si>
    <t>Acetylen - technický</t>
  </si>
  <si>
    <t>20 l / 4 kg</t>
  </si>
  <si>
    <t>Acetylen - technický (vlastní lahev)</t>
  </si>
  <si>
    <t>40 l</t>
  </si>
  <si>
    <t>50 l / 10kg</t>
  </si>
  <si>
    <t>Stargon C-18</t>
  </si>
  <si>
    <t>Amoniak bezvodý</t>
  </si>
  <si>
    <t>2.8</t>
  </si>
  <si>
    <t>80 l / 40 kg</t>
  </si>
  <si>
    <t>Nukleární směs P10</t>
  </si>
  <si>
    <t>Methan</t>
  </si>
  <si>
    <t>5.5</t>
  </si>
  <si>
    <t>Mix Ar/CO2 (2 až 5 % CO2, zbytek Ar)</t>
  </si>
  <si>
    <t>FOOD 23 (směs dusík 70% a oxid uhličitý 30%)</t>
  </si>
  <si>
    <t>20 l /200 Bar</t>
  </si>
  <si>
    <t>z toho cca 10 ks v místě spotřeby Hrad Nečtiny 1</t>
  </si>
  <si>
    <t>Jednotková cena za krátkokodobý (do 6 měsíců) pronájem lahve /den v Kč bez DPH</t>
  </si>
  <si>
    <t>Jednotková cena za dlouhodobý (delší než 6 měsíců) pronájem lahve /den v Kč bez DPH</t>
  </si>
  <si>
    <t>Jednotková cena za pronájem lahve Eurocyl (180 l) v Kč bez DPH / rok</t>
  </si>
  <si>
    <t>Jednotková cena za pronájem lahve Dewar v Kč bez DPH / rok</t>
  </si>
  <si>
    <r>
      <rPr>
        <sz val="10"/>
        <rFont val="Garamond"/>
      </rPr>
      <t>Jednotková cena za dopravu do místa spotřeby (bez DPH)</t>
    </r>
    <r>
      <rPr>
        <sz val="10"/>
        <color indexed="2"/>
        <rFont val="Garamond"/>
      </rPr>
      <t xml:space="preserve"> - max. 400 Kč !</t>
    </r>
  </si>
  <si>
    <t>Ceková nabídková cena (be DPH) pro účely hodnocení (dle předpokládaných odběrů za 2 roky)</t>
  </si>
  <si>
    <t>celkem za dodávku technických plynů (bez DPH)</t>
  </si>
  <si>
    <t> </t>
  </si>
  <si>
    <t>celkem za krátkodobý pronájem (bez DPH)</t>
  </si>
  <si>
    <t>průměrná délka nájmu 25 dnů</t>
  </si>
  <si>
    <t>cca 60 lahví * 25 dnů</t>
  </si>
  <si>
    <t>celkem za dlouhodobý pronájem (bez DPH)</t>
  </si>
  <si>
    <t>cca 250 lahví * 730 dnů</t>
  </si>
  <si>
    <t>celkem za pronájem lahve Eurocyl (bez DPH)</t>
  </si>
  <si>
    <t>1 lahev * 2 roky</t>
  </si>
  <si>
    <t>celkem za pronájem lahve Dewar (bez DPH)</t>
  </si>
  <si>
    <t>2 lahve * 2 roky</t>
  </si>
  <si>
    <t>celkem za dopravu</t>
  </si>
  <si>
    <t>cca 250 jízd</t>
  </si>
  <si>
    <t>Výše uvedená množství odebraných plynů a počty pronajatých tlakových lahví/nádob jsou založeny na kvalifikovaném odhadu zadavatele.</t>
  </si>
  <si>
    <t>Zadavatel bude odebírat plyny dle svých skutečných potřeb (tj. uvedená předpokládaná množství nemusí být dosažena, mohou být i překročena).</t>
  </si>
  <si>
    <r>
      <t xml:space="preserve">Nabídková cena pro účely hodnocení (bude uvedena v krycím listu) </t>
    </r>
    <r>
      <rPr>
        <sz val="9"/>
        <rFont val="Garamond"/>
      </rPr>
      <t xml:space="preserve">- </t>
    </r>
    <r>
      <rPr>
        <sz val="9"/>
        <color indexed="2"/>
        <rFont val="Garamond"/>
      </rPr>
      <t xml:space="preserve">max </t>
    </r>
    <r>
      <rPr>
        <sz val="9"/>
        <color rgb="FFFF0000"/>
        <rFont val="Garamond"/>
        <family val="1"/>
        <charset val="238"/>
      </rPr>
      <t>3 217 250</t>
    </r>
    <r>
      <rPr>
        <sz val="9"/>
        <color indexed="2"/>
        <rFont val="Garamond"/>
      </rPr>
      <t xml:space="preserve"> Kč bez DPH</t>
    </r>
    <r>
      <rPr>
        <sz val="9"/>
        <rFont val="Garamond"/>
      </rPr>
      <t xml:space="preserve">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</si>
</sst>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.00\ &quot;Kč&quot;"/>
    <numFmt numFmtId="165" formatCode="#,##0.00\ [$Kč-405]"/>
  </numFmts>
  <fonts count="20" x14ac:knownFonts="1">
    <font>
      <sz val="11"/>
      <color theme="1"/>
      <name val="Calibri"/>
      <scheme val="minor"/>
    </font>
    <font>
      <sz val="10"/>
      <color theme="1"/>
      <name val="Garamond"/>
    </font>
    <font>
      <sz val="8"/>
      <color theme="1"/>
      <name val="Garamond"/>
    </font>
    <font>
      <b/>
      <sz val="11"/>
      <color theme="1"/>
      <name val="Garamond"/>
    </font>
    <font>
      <sz val="11"/>
      <color theme="1"/>
      <name val="Garamond"/>
    </font>
    <font>
      <b/>
      <sz val="10"/>
      <color theme="1"/>
      <name val="Garamond"/>
    </font>
    <font>
      <b/>
      <sz val="8"/>
      <color theme="1"/>
      <name val="Garamond"/>
    </font>
    <font>
      <sz val="9"/>
      <color theme="1"/>
      <name val="Garamond"/>
    </font>
    <font>
      <b/>
      <sz val="9"/>
      <color theme="1"/>
      <name val="Garamond"/>
    </font>
    <font>
      <sz val="8"/>
      <name val="Garamond"/>
    </font>
    <font>
      <sz val="10"/>
      <name val="Garamond"/>
    </font>
    <font>
      <b/>
      <sz val="10"/>
      <name val="Garamond"/>
    </font>
    <font>
      <b/>
      <sz val="9"/>
      <name val="Garamond"/>
    </font>
    <font>
      <sz val="10"/>
      <color indexed="2"/>
      <name val="Garamond"/>
    </font>
    <font>
      <sz val="9"/>
      <name val="Garamond"/>
    </font>
    <font>
      <sz val="9"/>
      <color indexed="2"/>
      <name val="Garamond"/>
    </font>
    <font>
      <b/>
      <sz val="8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9"/>
      <name val="Garamond"/>
      <family val="1"/>
      <charset val="238"/>
    </font>
    <font>
      <sz val="9"/>
      <color rgb="FFFF0000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DFB93"/>
        <bgColor rgb="FFFAFA5F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5" tint="0.79998168889431442"/>
        <bgColor theme="9" tint="0.79998168889431442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164" fontId="1" fillId="4" borderId="6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164" fontId="7" fillId="4" borderId="6" xfId="0" applyNumberFormat="1" applyFont="1" applyFill="1" applyBorder="1" applyAlignment="1" applyProtection="1">
      <alignment horizontal="center"/>
      <protection locked="0"/>
    </xf>
    <xf numFmtId="164" fontId="1" fillId="4" borderId="6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vertical="center"/>
    </xf>
    <xf numFmtId="164" fontId="1" fillId="4" borderId="6" xfId="0" applyNumberFormat="1" applyFont="1" applyFill="1" applyBorder="1" applyAlignment="1" applyProtection="1">
      <alignment horizontal="center" vertic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3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164" fontId="1" fillId="0" borderId="0" xfId="0" applyNumberFormat="1" applyFont="1" applyProtection="1"/>
    <xf numFmtId="0" fontId="2" fillId="0" borderId="0" xfId="0" applyFont="1" applyProtection="1"/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 vertical="center"/>
    </xf>
    <xf numFmtId="49" fontId="1" fillId="3" borderId="6" xfId="0" applyNumberFormat="1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164" fontId="5" fillId="3" borderId="6" xfId="0" applyNumberFormat="1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 vertical="center"/>
    </xf>
    <xf numFmtId="49" fontId="7" fillId="3" borderId="6" xfId="0" applyNumberFormat="1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/>
    </xf>
    <xf numFmtId="164" fontId="8" fillId="3" borderId="6" xfId="0" applyNumberFormat="1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0" borderId="0" xfId="0" applyFont="1" applyProtection="1"/>
    <xf numFmtId="0" fontId="7" fillId="0" borderId="8" xfId="0" applyFont="1" applyBorder="1" applyAlignment="1" applyProtection="1">
      <alignment vertical="center"/>
    </xf>
    <xf numFmtId="0" fontId="7" fillId="3" borderId="7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 wrapText="1"/>
    </xf>
    <xf numFmtId="0" fontId="5" fillId="5" borderId="6" xfId="0" applyFont="1" applyFill="1" applyBorder="1" applyAlignment="1" applyProtection="1">
      <alignment horizontal="center" vertical="center"/>
    </xf>
    <xf numFmtId="49" fontId="1" fillId="5" borderId="6" xfId="0" applyNumberFormat="1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 wrapText="1"/>
    </xf>
    <xf numFmtId="0" fontId="1" fillId="6" borderId="5" xfId="0" applyFont="1" applyFill="1" applyBorder="1" applyAlignment="1" applyProtection="1">
      <alignment horizontal="center"/>
    </xf>
    <xf numFmtId="164" fontId="5" fillId="6" borderId="6" xfId="0" applyNumberFormat="1" applyFont="1" applyFill="1" applyBorder="1" applyAlignment="1" applyProtection="1">
      <alignment horizontal="center"/>
    </xf>
    <xf numFmtId="0" fontId="1" fillId="6" borderId="7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0" fontId="1" fillId="5" borderId="5" xfId="0" applyFont="1" applyFill="1" applyBorder="1" applyAlignment="1" applyProtection="1">
      <alignment horizontal="center"/>
    </xf>
    <xf numFmtId="164" fontId="5" fillId="5" borderId="6" xfId="0" applyNumberFormat="1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vertical="center"/>
    </xf>
    <xf numFmtId="0" fontId="1" fillId="7" borderId="5" xfId="0" applyFont="1" applyFill="1" applyBorder="1" applyAlignment="1" applyProtection="1">
      <alignment horizontal="center"/>
    </xf>
    <xf numFmtId="164" fontId="5" fillId="7" borderId="6" xfId="0" applyNumberFormat="1" applyFont="1" applyFill="1" applyBorder="1" applyAlignment="1" applyProtection="1">
      <alignment horizontal="center"/>
    </xf>
    <xf numFmtId="0" fontId="1" fillId="7" borderId="7" xfId="0" applyFont="1" applyFill="1" applyBorder="1" applyAlignment="1" applyProtection="1">
      <alignment horizontal="center"/>
    </xf>
    <xf numFmtId="0" fontId="1" fillId="7" borderId="5" xfId="0" applyFont="1" applyFill="1" applyBorder="1" applyAlignment="1" applyProtection="1">
      <alignment horizontal="center" wrapText="1"/>
    </xf>
    <xf numFmtId="0" fontId="1" fillId="7" borderId="7" xfId="0" applyFont="1" applyFill="1" applyBorder="1" applyAlignment="1" applyProtection="1">
      <alignment horizontal="center" wrapText="1"/>
    </xf>
    <xf numFmtId="49" fontId="1" fillId="3" borderId="6" xfId="0" applyNumberFormat="1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center" wrapText="1"/>
    </xf>
    <xf numFmtId="0" fontId="5" fillId="3" borderId="6" xfId="0" applyFont="1" applyFill="1" applyBorder="1" applyAlignment="1" applyProtection="1">
      <alignment horizontal="center"/>
    </xf>
    <xf numFmtId="0" fontId="5" fillId="7" borderId="6" xfId="0" applyFont="1" applyFill="1" applyBorder="1" applyAlignment="1" applyProtection="1">
      <alignment horizontal="center" vertical="center"/>
    </xf>
    <xf numFmtId="49" fontId="1" fillId="7" borderId="6" xfId="0" applyNumberFormat="1" applyFont="1" applyFill="1" applyBorder="1" applyAlignment="1" applyProtection="1">
      <alignment horizontal="center"/>
    </xf>
    <xf numFmtId="0" fontId="5" fillId="6" borderId="6" xfId="0" applyFont="1" applyFill="1" applyBorder="1" applyAlignment="1" applyProtection="1">
      <alignment horizontal="center" wrapText="1"/>
    </xf>
    <xf numFmtId="49" fontId="1" fillId="6" borderId="6" xfId="0" applyNumberFormat="1" applyFont="1" applyFill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 vertical="center"/>
    </xf>
    <xf numFmtId="49" fontId="1" fillId="5" borderId="10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164" fontId="5" fillId="6" borderId="10" xfId="0" applyNumberFormat="1" applyFont="1" applyFill="1" applyBorder="1" applyAlignment="1" applyProtection="1">
      <alignment horizontal="center"/>
    </xf>
    <xf numFmtId="0" fontId="1" fillId="6" borderId="1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10" fillId="0" borderId="13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0" fillId="0" borderId="16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/>
    </xf>
    <xf numFmtId="0" fontId="11" fillId="0" borderId="13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0" fillId="0" borderId="19" xfId="0" applyFont="1" applyBorder="1" applyAlignment="1" applyProtection="1">
      <alignment horizontal="left" vertical="center"/>
    </xf>
    <xf numFmtId="49" fontId="10" fillId="0" borderId="18" xfId="0" applyNumberFormat="1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6" fontId="10" fillId="0" borderId="18" xfId="0" applyNumberFormat="1" applyFont="1" applyBorder="1" applyAlignment="1" applyProtection="1">
      <alignment horizontal="right"/>
    </xf>
    <xf numFmtId="49" fontId="9" fillId="0" borderId="18" xfId="0" applyNumberFormat="1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left" vertical="center"/>
    </xf>
    <xf numFmtId="0" fontId="12" fillId="0" borderId="14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6" fontId="11" fillId="0" borderId="18" xfId="0" applyNumberFormat="1" applyFont="1" applyBorder="1" applyAlignment="1" applyProtection="1">
      <alignment horizontal="right"/>
    </xf>
    <xf numFmtId="164" fontId="17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left"/>
    </xf>
    <xf numFmtId="0" fontId="11" fillId="0" borderId="0" xfId="0" applyFont="1" applyAlignment="1" applyProtection="1">
      <alignment horizontal="left"/>
    </xf>
    <xf numFmtId="164" fontId="16" fillId="0" borderId="0" xfId="0" applyNumberFormat="1" applyFont="1" applyFill="1" applyAlignment="1" applyProtection="1">
      <alignment horizontal="left"/>
    </xf>
    <xf numFmtId="165" fontId="10" fillId="4" borderId="15" xfId="0" applyNumberFormat="1" applyFont="1" applyFill="1" applyBorder="1" applyAlignment="1" applyProtection="1">
      <alignment horizontal="right"/>
      <protection locked="0"/>
    </xf>
    <xf numFmtId="165" fontId="10" fillId="4" borderId="18" xfId="0" applyNumberFormat="1" applyFont="1" applyFill="1" applyBorder="1" applyAlignment="1" applyProtection="1">
      <alignment horizontal="right"/>
      <protection locked="0"/>
    </xf>
    <xf numFmtId="165" fontId="10" fillId="4" borderId="6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zoomScale="130" workbookViewId="0">
      <selection activeCell="E11" sqref="E11:E12"/>
    </sheetView>
  </sheetViews>
  <sheetFormatPr defaultColWidth="8.85546875" defaultRowHeight="12.75" x14ac:dyDescent="0.2"/>
  <cols>
    <col min="1" max="1" width="3" style="1" customWidth="1"/>
    <col min="2" max="2" width="39.140625" style="1" customWidth="1"/>
    <col min="3" max="3" width="20.140625" style="2" customWidth="1"/>
    <col min="4" max="4" width="19.85546875" style="1" customWidth="1"/>
    <col min="5" max="5" width="15.7109375" style="1" bestFit="1" customWidth="1"/>
    <col min="6" max="6" width="13.7109375" style="3" bestFit="1" customWidth="1"/>
    <col min="7" max="7" width="16.85546875" style="3" bestFit="1" customWidth="1"/>
    <col min="8" max="8" width="15" style="1" bestFit="1" customWidth="1"/>
    <col min="9" max="9" width="1" style="1" bestFit="1" customWidth="1"/>
    <col min="10" max="10" width="38.7109375" style="4" customWidth="1"/>
    <col min="11" max="11" width="8.85546875" style="1" bestFit="1"/>
    <col min="12" max="16384" width="8.85546875" style="1"/>
  </cols>
  <sheetData>
    <row r="1" spans="1:10" ht="15" x14ac:dyDescent="0.25">
      <c r="A1" s="12"/>
      <c r="B1" s="13" t="s">
        <v>0</v>
      </c>
      <c r="C1" s="14"/>
      <c r="D1" s="12"/>
      <c r="E1" s="12"/>
      <c r="F1" s="15"/>
      <c r="G1" s="15"/>
      <c r="H1" s="12"/>
      <c r="I1" s="12"/>
      <c r="J1" s="16"/>
    </row>
    <row r="2" spans="1:10" ht="15" x14ac:dyDescent="0.25">
      <c r="A2" s="12"/>
      <c r="B2" s="17" t="s">
        <v>1</v>
      </c>
      <c r="C2" s="14"/>
      <c r="D2" s="12"/>
      <c r="E2" s="12"/>
      <c r="F2" s="15"/>
      <c r="G2" s="15"/>
      <c r="H2" s="12"/>
      <c r="I2" s="12"/>
      <c r="J2" s="16"/>
    </row>
    <row r="3" spans="1:10" x14ac:dyDescent="0.2">
      <c r="A3" s="12"/>
      <c r="B3" s="18"/>
      <c r="C3" s="14"/>
      <c r="D3" s="12"/>
      <c r="E3" s="12"/>
      <c r="F3" s="15"/>
      <c r="G3" s="15"/>
      <c r="H3" s="12"/>
      <c r="I3" s="12"/>
      <c r="J3" s="16"/>
    </row>
    <row r="4" spans="1:10" ht="75" x14ac:dyDescent="0.2">
      <c r="A4" s="19" t="s">
        <v>2</v>
      </c>
      <c r="B4" s="20" t="s">
        <v>3</v>
      </c>
      <c r="C4" s="21" t="s">
        <v>4</v>
      </c>
      <c r="D4" s="22" t="s">
        <v>5</v>
      </c>
      <c r="E4" s="23" t="s">
        <v>6</v>
      </c>
      <c r="F4" s="24" t="s">
        <v>7</v>
      </c>
      <c r="G4" s="24" t="s">
        <v>8</v>
      </c>
      <c r="H4" s="22" t="s">
        <v>9</v>
      </c>
      <c r="I4" s="12"/>
      <c r="J4" s="25" t="s">
        <v>10</v>
      </c>
    </row>
    <row r="5" spans="1:10" ht="15" customHeight="1" x14ac:dyDescent="0.2">
      <c r="A5" s="26">
        <v>1</v>
      </c>
      <c r="B5" s="27" t="s">
        <v>11</v>
      </c>
      <c r="C5" s="28" t="s">
        <v>12</v>
      </c>
      <c r="D5" s="29" t="s">
        <v>13</v>
      </c>
      <c r="E5" s="30">
        <v>7</v>
      </c>
      <c r="F5" s="5"/>
      <c r="G5" s="31">
        <f t="shared" ref="G5:G55" si="0">SUM(E5*F5)</f>
        <v>0</v>
      </c>
      <c r="H5" s="29">
        <v>3</v>
      </c>
      <c r="I5" s="12"/>
      <c r="J5" s="32"/>
    </row>
    <row r="6" spans="1:10" ht="15" customHeight="1" x14ac:dyDescent="0.2">
      <c r="A6" s="26">
        <v>2</v>
      </c>
      <c r="B6" s="27" t="s">
        <v>11</v>
      </c>
      <c r="C6" s="28" t="s">
        <v>14</v>
      </c>
      <c r="D6" s="29" t="s">
        <v>15</v>
      </c>
      <c r="E6" s="30">
        <v>45</v>
      </c>
      <c r="F6" s="5"/>
      <c r="G6" s="31">
        <f t="shared" si="0"/>
        <v>0</v>
      </c>
      <c r="H6" s="29">
        <v>10</v>
      </c>
      <c r="I6" s="12"/>
      <c r="J6" s="32"/>
    </row>
    <row r="7" spans="1:10" ht="15" customHeight="1" x14ac:dyDescent="0.2">
      <c r="A7" s="26">
        <v>3</v>
      </c>
      <c r="B7" s="27" t="s">
        <v>11</v>
      </c>
      <c r="C7" s="28" t="s">
        <v>16</v>
      </c>
      <c r="D7" s="29" t="s">
        <v>15</v>
      </c>
      <c r="E7" s="30">
        <v>20</v>
      </c>
      <c r="F7" s="5"/>
      <c r="G7" s="31">
        <f t="shared" si="0"/>
        <v>0</v>
      </c>
      <c r="H7" s="29">
        <v>3</v>
      </c>
      <c r="I7" s="12"/>
      <c r="J7" s="32"/>
    </row>
    <row r="8" spans="1:10" ht="15" customHeight="1" x14ac:dyDescent="0.2">
      <c r="A8" s="26">
        <v>4</v>
      </c>
      <c r="B8" s="27" t="s">
        <v>11</v>
      </c>
      <c r="C8" s="28" t="s">
        <v>12</v>
      </c>
      <c r="D8" s="29" t="s">
        <v>15</v>
      </c>
      <c r="E8" s="30">
        <v>73</v>
      </c>
      <c r="F8" s="5"/>
      <c r="G8" s="31">
        <f t="shared" si="0"/>
        <v>0</v>
      </c>
      <c r="H8" s="29">
        <v>18</v>
      </c>
      <c r="I8" s="12"/>
      <c r="J8" s="32"/>
    </row>
    <row r="9" spans="1:10" ht="15" customHeight="1" x14ac:dyDescent="0.2">
      <c r="A9" s="26">
        <v>5</v>
      </c>
      <c r="B9" s="27" t="s">
        <v>11</v>
      </c>
      <c r="C9" s="28" t="s">
        <v>17</v>
      </c>
      <c r="D9" s="29" t="s">
        <v>15</v>
      </c>
      <c r="E9" s="30">
        <v>6</v>
      </c>
      <c r="F9" s="5"/>
      <c r="G9" s="31">
        <f t="shared" si="0"/>
        <v>0</v>
      </c>
      <c r="H9" s="29">
        <v>2</v>
      </c>
      <c r="I9" s="12"/>
      <c r="J9" s="32"/>
    </row>
    <row r="10" spans="1:10" ht="15" customHeight="1" x14ac:dyDescent="0.2">
      <c r="A10" s="26">
        <v>6</v>
      </c>
      <c r="B10" s="27" t="s">
        <v>11</v>
      </c>
      <c r="C10" s="28" t="s">
        <v>12</v>
      </c>
      <c r="D10" s="29" t="s">
        <v>18</v>
      </c>
      <c r="E10" s="30">
        <v>2</v>
      </c>
      <c r="F10" s="5"/>
      <c r="G10" s="31">
        <f t="shared" si="0"/>
        <v>0</v>
      </c>
      <c r="H10" s="29">
        <v>1</v>
      </c>
      <c r="I10" s="12"/>
      <c r="J10" s="32"/>
    </row>
    <row r="11" spans="1:10" s="6" customFormat="1" ht="15" customHeight="1" x14ac:dyDescent="0.2">
      <c r="A11" s="33">
        <v>7</v>
      </c>
      <c r="B11" s="34" t="s">
        <v>11</v>
      </c>
      <c r="C11" s="35" t="s">
        <v>19</v>
      </c>
      <c r="D11" s="36" t="s">
        <v>20</v>
      </c>
      <c r="E11" s="37">
        <v>2</v>
      </c>
      <c r="F11" s="7"/>
      <c r="G11" s="38">
        <f t="shared" si="0"/>
        <v>0</v>
      </c>
      <c r="H11" s="39">
        <v>1</v>
      </c>
      <c r="I11" s="40"/>
      <c r="J11" s="41"/>
    </row>
    <row r="12" spans="1:10" ht="15" customHeight="1" x14ac:dyDescent="0.2">
      <c r="A12" s="26">
        <v>8</v>
      </c>
      <c r="B12" s="27" t="s">
        <v>11</v>
      </c>
      <c r="C12" s="28" t="s">
        <v>12</v>
      </c>
      <c r="D12" s="42" t="s">
        <v>21</v>
      </c>
      <c r="E12" s="43">
        <v>4</v>
      </c>
      <c r="F12" s="8"/>
      <c r="G12" s="31">
        <f t="shared" si="0"/>
        <v>0</v>
      </c>
      <c r="H12" s="44">
        <v>0</v>
      </c>
      <c r="I12" s="12"/>
      <c r="J12" s="32"/>
    </row>
    <row r="13" spans="1:10" ht="15" customHeight="1" x14ac:dyDescent="0.2">
      <c r="A13" s="26">
        <v>9</v>
      </c>
      <c r="B13" s="27" t="s">
        <v>11</v>
      </c>
      <c r="C13" s="28" t="s">
        <v>12</v>
      </c>
      <c r="D13" s="42" t="s">
        <v>22</v>
      </c>
      <c r="E13" s="43">
        <v>15</v>
      </c>
      <c r="F13" s="8"/>
      <c r="G13" s="31">
        <f t="shared" si="0"/>
        <v>0</v>
      </c>
      <c r="H13" s="44">
        <v>1</v>
      </c>
      <c r="I13" s="12"/>
      <c r="J13" s="32"/>
    </row>
    <row r="14" spans="1:10" ht="15" customHeight="1" x14ac:dyDescent="0.2">
      <c r="A14" s="26">
        <v>10</v>
      </c>
      <c r="B14" s="45" t="s">
        <v>23</v>
      </c>
      <c r="C14" s="46"/>
      <c r="D14" s="47" t="s">
        <v>24</v>
      </c>
      <c r="E14" s="48">
        <v>22</v>
      </c>
      <c r="F14" s="5"/>
      <c r="G14" s="49">
        <f t="shared" si="0"/>
        <v>0</v>
      </c>
      <c r="H14" s="50">
        <v>2</v>
      </c>
      <c r="I14" s="12"/>
      <c r="J14" s="32" t="s">
        <v>25</v>
      </c>
    </row>
    <row r="15" spans="1:10" ht="15" customHeight="1" x14ac:dyDescent="0.2">
      <c r="A15" s="26">
        <v>11</v>
      </c>
      <c r="B15" s="45" t="s">
        <v>26</v>
      </c>
      <c r="C15" s="46" t="s">
        <v>27</v>
      </c>
      <c r="D15" s="51" t="s">
        <v>28</v>
      </c>
      <c r="E15" s="52">
        <v>8</v>
      </c>
      <c r="F15" s="5"/>
      <c r="G15" s="53">
        <f t="shared" si="0"/>
        <v>0</v>
      </c>
      <c r="H15" s="51">
        <v>1</v>
      </c>
      <c r="I15" s="12"/>
      <c r="J15" s="54"/>
    </row>
    <row r="16" spans="1:10" ht="15" customHeight="1" x14ac:dyDescent="0.2">
      <c r="A16" s="26">
        <v>12</v>
      </c>
      <c r="B16" s="45" t="s">
        <v>23</v>
      </c>
      <c r="C16" s="46" t="s">
        <v>12</v>
      </c>
      <c r="D16" s="51" t="s">
        <v>29</v>
      </c>
      <c r="E16" s="52">
        <v>51</v>
      </c>
      <c r="F16" s="5"/>
      <c r="G16" s="53">
        <f t="shared" si="0"/>
        <v>0</v>
      </c>
      <c r="H16" s="51">
        <v>2</v>
      </c>
      <c r="I16" s="12"/>
      <c r="J16" s="32"/>
    </row>
    <row r="17" spans="1:10" ht="15" customHeight="1" x14ac:dyDescent="0.2">
      <c r="A17" s="26">
        <v>13</v>
      </c>
      <c r="B17" s="45" t="s">
        <v>23</v>
      </c>
      <c r="C17" s="46"/>
      <c r="D17" s="51" t="s">
        <v>30</v>
      </c>
      <c r="E17" s="52">
        <v>46</v>
      </c>
      <c r="F17" s="5"/>
      <c r="G17" s="53">
        <f t="shared" si="0"/>
        <v>0</v>
      </c>
      <c r="H17" s="51">
        <v>1</v>
      </c>
      <c r="I17" s="12"/>
      <c r="J17" s="32" t="s">
        <v>31</v>
      </c>
    </row>
    <row r="18" spans="1:10" ht="15" customHeight="1" x14ac:dyDescent="0.2">
      <c r="A18" s="26">
        <v>14</v>
      </c>
      <c r="B18" s="45" t="s">
        <v>26</v>
      </c>
      <c r="C18" s="46"/>
      <c r="D18" s="51" t="s">
        <v>32</v>
      </c>
      <c r="E18" s="52">
        <v>48</v>
      </c>
      <c r="F18" s="5"/>
      <c r="G18" s="53">
        <f t="shared" si="0"/>
        <v>0</v>
      </c>
      <c r="H18" s="51">
        <v>1</v>
      </c>
      <c r="I18" s="12"/>
      <c r="J18" s="32" t="s">
        <v>33</v>
      </c>
    </row>
    <row r="19" spans="1:10" ht="15" customHeight="1" x14ac:dyDescent="0.2">
      <c r="A19" s="26">
        <v>15</v>
      </c>
      <c r="B19" s="45" t="s">
        <v>23</v>
      </c>
      <c r="C19" s="46" t="s">
        <v>12</v>
      </c>
      <c r="D19" s="51" t="s">
        <v>34</v>
      </c>
      <c r="E19" s="52">
        <v>4</v>
      </c>
      <c r="F19" s="5"/>
      <c r="G19" s="53">
        <f t="shared" si="0"/>
        <v>0</v>
      </c>
      <c r="H19" s="51">
        <v>1</v>
      </c>
      <c r="I19" s="12"/>
      <c r="J19" s="54"/>
    </row>
    <row r="20" spans="1:10" ht="15" customHeight="1" x14ac:dyDescent="0.2">
      <c r="A20" s="26">
        <v>16</v>
      </c>
      <c r="B20" s="27" t="s">
        <v>35</v>
      </c>
      <c r="C20" s="28" t="s">
        <v>36</v>
      </c>
      <c r="D20" s="29" t="s">
        <v>37</v>
      </c>
      <c r="E20" s="55">
        <v>1</v>
      </c>
      <c r="F20" s="5"/>
      <c r="G20" s="56">
        <f t="shared" si="0"/>
        <v>0</v>
      </c>
      <c r="H20" s="57">
        <v>1</v>
      </c>
      <c r="I20" s="12"/>
      <c r="J20" s="32"/>
    </row>
    <row r="21" spans="1:10" ht="15" customHeight="1" x14ac:dyDescent="0.2">
      <c r="A21" s="26">
        <v>17</v>
      </c>
      <c r="B21" s="45" t="s">
        <v>38</v>
      </c>
      <c r="C21" s="46" t="s">
        <v>39</v>
      </c>
      <c r="D21" s="51" t="s">
        <v>40</v>
      </c>
      <c r="E21" s="52">
        <v>9</v>
      </c>
      <c r="F21" s="5"/>
      <c r="G21" s="53">
        <f t="shared" si="0"/>
        <v>0</v>
      </c>
      <c r="H21" s="51">
        <v>2</v>
      </c>
      <c r="I21" s="12"/>
      <c r="J21" s="32"/>
    </row>
    <row r="22" spans="1:10" ht="15" customHeight="1" x14ac:dyDescent="0.2">
      <c r="A22" s="26">
        <v>18</v>
      </c>
      <c r="B22" s="45" t="s">
        <v>38</v>
      </c>
      <c r="C22" s="46" t="s">
        <v>39</v>
      </c>
      <c r="D22" s="51" t="s">
        <v>41</v>
      </c>
      <c r="E22" s="52">
        <v>5</v>
      </c>
      <c r="F22" s="5"/>
      <c r="G22" s="53">
        <f>SUM(E22*F22)</f>
        <v>0</v>
      </c>
      <c r="H22" s="51">
        <v>0</v>
      </c>
      <c r="I22" s="12"/>
      <c r="J22" s="32"/>
    </row>
    <row r="23" spans="1:10" ht="15" customHeight="1" x14ac:dyDescent="0.2">
      <c r="A23" s="26">
        <v>19</v>
      </c>
      <c r="B23" s="45" t="s">
        <v>38</v>
      </c>
      <c r="C23" s="46" t="s">
        <v>42</v>
      </c>
      <c r="D23" s="51" t="s">
        <v>41</v>
      </c>
      <c r="E23" s="52">
        <v>2</v>
      </c>
      <c r="F23" s="5"/>
      <c r="G23" s="53">
        <f t="shared" si="0"/>
        <v>0</v>
      </c>
      <c r="H23" s="51">
        <v>0</v>
      </c>
      <c r="I23" s="12"/>
      <c r="J23" s="32"/>
    </row>
    <row r="24" spans="1:10" ht="15" customHeight="1" x14ac:dyDescent="0.2">
      <c r="A24" s="26">
        <v>20</v>
      </c>
      <c r="B24" s="45" t="s">
        <v>43</v>
      </c>
      <c r="C24" s="46" t="s">
        <v>42</v>
      </c>
      <c r="D24" s="51" t="s">
        <v>41</v>
      </c>
      <c r="E24" s="48">
        <v>3</v>
      </c>
      <c r="F24" s="5"/>
      <c r="G24" s="49">
        <f t="shared" si="0"/>
        <v>0</v>
      </c>
      <c r="H24" s="50">
        <v>2</v>
      </c>
      <c r="I24" s="12"/>
      <c r="J24" s="32"/>
    </row>
    <row r="25" spans="1:10" ht="15" customHeight="1" x14ac:dyDescent="0.2">
      <c r="A25" s="26">
        <v>21</v>
      </c>
      <c r="B25" s="45" t="s">
        <v>43</v>
      </c>
      <c r="C25" s="46" t="s">
        <v>44</v>
      </c>
      <c r="D25" s="51" t="s">
        <v>41</v>
      </c>
      <c r="E25" s="52">
        <v>3</v>
      </c>
      <c r="F25" s="5"/>
      <c r="G25" s="53">
        <f t="shared" si="0"/>
        <v>0</v>
      </c>
      <c r="H25" s="51">
        <v>2</v>
      </c>
      <c r="I25" s="12"/>
      <c r="J25" s="32"/>
    </row>
    <row r="26" spans="1:10" ht="15" customHeight="1" x14ac:dyDescent="0.2">
      <c r="A26" s="26">
        <v>22</v>
      </c>
      <c r="B26" s="45" t="s">
        <v>43</v>
      </c>
      <c r="C26" s="46" t="s">
        <v>39</v>
      </c>
      <c r="D26" s="47" t="s">
        <v>45</v>
      </c>
      <c r="E26" s="52">
        <v>12</v>
      </c>
      <c r="F26" s="5"/>
      <c r="G26" s="53">
        <f t="shared" si="0"/>
        <v>0</v>
      </c>
      <c r="H26" s="51">
        <v>3</v>
      </c>
      <c r="I26" s="12"/>
      <c r="J26" s="32"/>
    </row>
    <row r="27" spans="1:10" ht="15" customHeight="1" x14ac:dyDescent="0.2">
      <c r="A27" s="26">
        <v>23</v>
      </c>
      <c r="B27" s="45" t="s">
        <v>43</v>
      </c>
      <c r="C27" s="46" t="s">
        <v>46</v>
      </c>
      <c r="D27" s="51" t="s">
        <v>45</v>
      </c>
      <c r="E27" s="52">
        <v>20</v>
      </c>
      <c r="F27" s="5"/>
      <c r="G27" s="53">
        <f t="shared" si="0"/>
        <v>0</v>
      </c>
      <c r="H27" s="51">
        <v>2</v>
      </c>
      <c r="I27" s="12"/>
      <c r="J27" s="32"/>
    </row>
    <row r="28" spans="1:10" ht="15" customHeight="1" x14ac:dyDescent="0.2">
      <c r="A28" s="26">
        <v>24</v>
      </c>
      <c r="B28" s="45" t="s">
        <v>43</v>
      </c>
      <c r="C28" s="46" t="s">
        <v>42</v>
      </c>
      <c r="D28" s="51" t="s">
        <v>47</v>
      </c>
      <c r="E28" s="52">
        <v>59</v>
      </c>
      <c r="F28" s="5"/>
      <c r="G28" s="53">
        <f t="shared" si="0"/>
        <v>0</v>
      </c>
      <c r="H28" s="51">
        <v>18</v>
      </c>
      <c r="I28" s="12"/>
      <c r="J28" s="32"/>
    </row>
    <row r="29" spans="1:10" ht="15" customHeight="1" x14ac:dyDescent="0.2">
      <c r="A29" s="26">
        <v>25</v>
      </c>
      <c r="B29" s="45" t="s">
        <v>48</v>
      </c>
      <c r="C29" s="46" t="s">
        <v>46</v>
      </c>
      <c r="D29" s="47" t="s">
        <v>49</v>
      </c>
      <c r="E29" s="52">
        <v>110</v>
      </c>
      <c r="F29" s="5"/>
      <c r="G29" s="53">
        <f t="shared" si="0"/>
        <v>0</v>
      </c>
      <c r="H29" s="51">
        <v>10</v>
      </c>
      <c r="I29" s="12"/>
      <c r="J29" s="32"/>
    </row>
    <row r="30" spans="1:10" ht="15" customHeight="1" x14ac:dyDescent="0.2">
      <c r="A30" s="26">
        <v>26</v>
      </c>
      <c r="B30" s="27" t="s">
        <v>50</v>
      </c>
      <c r="C30" s="28" t="s">
        <v>44</v>
      </c>
      <c r="D30" s="29" t="s">
        <v>41</v>
      </c>
      <c r="E30" s="58">
        <v>1</v>
      </c>
      <c r="F30" s="8"/>
      <c r="G30" s="56">
        <f t="shared" si="0"/>
        <v>0</v>
      </c>
      <c r="H30" s="59">
        <v>1</v>
      </c>
      <c r="I30" s="12"/>
      <c r="J30" s="32"/>
    </row>
    <row r="31" spans="1:10" ht="15" customHeight="1" x14ac:dyDescent="0.2">
      <c r="A31" s="26">
        <v>27</v>
      </c>
      <c r="B31" s="27" t="s">
        <v>50</v>
      </c>
      <c r="C31" s="60" t="s">
        <v>51</v>
      </c>
      <c r="D31" s="29" t="s">
        <v>15</v>
      </c>
      <c r="E31" s="55">
        <v>4</v>
      </c>
      <c r="F31" s="5"/>
      <c r="G31" s="56">
        <f t="shared" si="0"/>
        <v>0</v>
      </c>
      <c r="H31" s="57">
        <v>1</v>
      </c>
      <c r="I31" s="12"/>
      <c r="J31" s="32"/>
    </row>
    <row r="32" spans="1:10" ht="15" customHeight="1" x14ac:dyDescent="0.2">
      <c r="A32" s="26">
        <v>28</v>
      </c>
      <c r="B32" s="27" t="s">
        <v>50</v>
      </c>
      <c r="C32" s="28" t="s">
        <v>42</v>
      </c>
      <c r="D32" s="44" t="s">
        <v>45</v>
      </c>
      <c r="E32" s="55">
        <v>14</v>
      </c>
      <c r="F32" s="5"/>
      <c r="G32" s="56">
        <f t="shared" si="0"/>
        <v>0</v>
      </c>
      <c r="H32" s="57">
        <v>6</v>
      </c>
      <c r="I32" s="12"/>
      <c r="J32" s="32"/>
    </row>
    <row r="33" spans="1:10" ht="15" customHeight="1" x14ac:dyDescent="0.2">
      <c r="A33" s="26">
        <v>29</v>
      </c>
      <c r="B33" s="45" t="s">
        <v>52</v>
      </c>
      <c r="C33" s="46" t="s">
        <v>53</v>
      </c>
      <c r="D33" s="51" t="s">
        <v>54</v>
      </c>
      <c r="E33" s="52">
        <v>5</v>
      </c>
      <c r="F33" s="5"/>
      <c r="G33" s="53">
        <f t="shared" si="0"/>
        <v>0</v>
      </c>
      <c r="H33" s="51">
        <v>1</v>
      </c>
      <c r="I33" s="12"/>
      <c r="J33" s="32"/>
    </row>
    <row r="34" spans="1:10" ht="15" customHeight="1" x14ac:dyDescent="0.2">
      <c r="A34" s="26">
        <v>30</v>
      </c>
      <c r="B34" s="45" t="s">
        <v>52</v>
      </c>
      <c r="C34" s="46" t="s">
        <v>53</v>
      </c>
      <c r="D34" s="51" t="s">
        <v>45</v>
      </c>
      <c r="E34" s="52">
        <v>10</v>
      </c>
      <c r="F34" s="5"/>
      <c r="G34" s="53">
        <f t="shared" si="0"/>
        <v>0</v>
      </c>
      <c r="H34" s="51">
        <v>4</v>
      </c>
      <c r="I34" s="12"/>
      <c r="J34" s="32"/>
    </row>
    <row r="35" spans="1:10" ht="15" customHeight="1" x14ac:dyDescent="0.2">
      <c r="A35" s="26">
        <v>31</v>
      </c>
      <c r="B35" s="45" t="s">
        <v>55</v>
      </c>
      <c r="C35" s="46" t="s">
        <v>53</v>
      </c>
      <c r="D35" s="51" t="s">
        <v>45</v>
      </c>
      <c r="E35" s="52">
        <v>7</v>
      </c>
      <c r="F35" s="5"/>
      <c r="G35" s="53">
        <f t="shared" si="0"/>
        <v>0</v>
      </c>
      <c r="H35" s="51">
        <v>0</v>
      </c>
      <c r="I35" s="12"/>
      <c r="J35" s="32"/>
    </row>
    <row r="36" spans="1:10" ht="15" customHeight="1" x14ac:dyDescent="0.2">
      <c r="A36" s="26">
        <v>32</v>
      </c>
      <c r="B36" s="27" t="s">
        <v>56</v>
      </c>
      <c r="C36" s="28"/>
      <c r="D36" s="29" t="s">
        <v>45</v>
      </c>
      <c r="E36" s="30">
        <v>6</v>
      </c>
      <c r="F36" s="5"/>
      <c r="G36" s="31">
        <f t="shared" si="0"/>
        <v>0</v>
      </c>
      <c r="H36" s="29">
        <v>2</v>
      </c>
      <c r="I36" s="12"/>
      <c r="J36" s="32"/>
    </row>
    <row r="37" spans="1:10" s="9" customFormat="1" x14ac:dyDescent="0.2">
      <c r="A37" s="26">
        <v>33</v>
      </c>
      <c r="B37" s="27" t="s">
        <v>57</v>
      </c>
      <c r="C37" s="28" t="s">
        <v>12</v>
      </c>
      <c r="D37" s="29" t="s">
        <v>45</v>
      </c>
      <c r="E37" s="61">
        <v>3</v>
      </c>
      <c r="F37" s="10"/>
      <c r="G37" s="62">
        <f t="shared" si="0"/>
        <v>0</v>
      </c>
      <c r="H37" s="63">
        <v>4</v>
      </c>
      <c r="I37" s="64"/>
      <c r="J37" s="32"/>
    </row>
    <row r="38" spans="1:10" ht="15" customHeight="1" x14ac:dyDescent="0.2">
      <c r="A38" s="26">
        <v>34</v>
      </c>
      <c r="B38" s="27" t="s">
        <v>56</v>
      </c>
      <c r="C38" s="65" t="s">
        <v>58</v>
      </c>
      <c r="D38" s="63" t="s">
        <v>59</v>
      </c>
      <c r="E38" s="30">
        <v>1</v>
      </c>
      <c r="F38" s="5"/>
      <c r="G38" s="31">
        <f t="shared" si="0"/>
        <v>0</v>
      </c>
      <c r="H38" s="29">
        <v>1</v>
      </c>
      <c r="I38" s="12"/>
      <c r="J38" s="32"/>
    </row>
    <row r="39" spans="1:10" ht="15" customHeight="1" x14ac:dyDescent="0.2">
      <c r="A39" s="26">
        <v>35</v>
      </c>
      <c r="B39" s="45" t="s">
        <v>60</v>
      </c>
      <c r="C39" s="46" t="s">
        <v>53</v>
      </c>
      <c r="D39" s="51" t="s">
        <v>61</v>
      </c>
      <c r="E39" s="52">
        <v>2</v>
      </c>
      <c r="F39" s="5"/>
      <c r="G39" s="53">
        <f t="shared" si="0"/>
        <v>0</v>
      </c>
      <c r="H39" s="51">
        <v>1</v>
      </c>
      <c r="I39" s="12"/>
      <c r="J39" s="32"/>
    </row>
    <row r="40" spans="1:10" ht="15" customHeight="1" x14ac:dyDescent="0.2">
      <c r="A40" s="26">
        <v>36</v>
      </c>
      <c r="B40" s="45" t="s">
        <v>60</v>
      </c>
      <c r="C40" s="46" t="s">
        <v>53</v>
      </c>
      <c r="D40" s="51" t="s">
        <v>62</v>
      </c>
      <c r="E40" s="52">
        <v>5</v>
      </c>
      <c r="F40" s="5"/>
      <c r="G40" s="53">
        <f t="shared" si="0"/>
        <v>0</v>
      </c>
      <c r="H40" s="51">
        <v>0</v>
      </c>
      <c r="I40" s="12"/>
      <c r="J40" s="32"/>
    </row>
    <row r="41" spans="1:10" ht="15" customHeight="1" x14ac:dyDescent="0.2">
      <c r="A41" s="26">
        <v>37</v>
      </c>
      <c r="B41" s="45" t="s">
        <v>60</v>
      </c>
      <c r="C41" s="46" t="s">
        <v>53</v>
      </c>
      <c r="D41" s="51" t="s">
        <v>63</v>
      </c>
      <c r="E41" s="52">
        <v>7</v>
      </c>
      <c r="F41" s="5"/>
      <c r="G41" s="53">
        <f t="shared" si="0"/>
        <v>0</v>
      </c>
      <c r="H41" s="51">
        <v>1</v>
      </c>
      <c r="I41" s="12"/>
      <c r="J41" s="32"/>
    </row>
    <row r="42" spans="1:10" ht="15" customHeight="1" x14ac:dyDescent="0.2">
      <c r="A42" s="26">
        <v>38</v>
      </c>
      <c r="B42" s="45" t="s">
        <v>64</v>
      </c>
      <c r="C42" s="66" t="s">
        <v>53</v>
      </c>
      <c r="D42" s="51" t="s">
        <v>65</v>
      </c>
      <c r="E42" s="48">
        <v>156</v>
      </c>
      <c r="F42" s="5"/>
      <c r="G42" s="49">
        <f t="shared" si="0"/>
        <v>0</v>
      </c>
      <c r="H42" s="50">
        <v>21</v>
      </c>
      <c r="I42" s="12"/>
      <c r="J42" s="32"/>
    </row>
    <row r="43" spans="1:10" ht="15" customHeight="1" x14ac:dyDescent="0.2">
      <c r="A43" s="26">
        <v>39</v>
      </c>
      <c r="B43" s="45" t="s">
        <v>60</v>
      </c>
      <c r="C43" s="46" t="s">
        <v>53</v>
      </c>
      <c r="D43" s="51" t="s">
        <v>65</v>
      </c>
      <c r="E43" s="48">
        <v>4</v>
      </c>
      <c r="F43" s="5"/>
      <c r="G43" s="49">
        <f t="shared" si="0"/>
        <v>0</v>
      </c>
      <c r="H43" s="50">
        <v>0</v>
      </c>
      <c r="I43" s="12"/>
      <c r="J43" s="32"/>
    </row>
    <row r="44" spans="1:10" s="9" customFormat="1" ht="15" customHeight="1" x14ac:dyDescent="0.2">
      <c r="A44" s="26">
        <v>40</v>
      </c>
      <c r="B44" s="67" t="s">
        <v>66</v>
      </c>
      <c r="C44" s="28" t="s">
        <v>67</v>
      </c>
      <c r="D44" s="29" t="s">
        <v>41</v>
      </c>
      <c r="E44" s="61">
        <v>2</v>
      </c>
      <c r="F44" s="10"/>
      <c r="G44" s="62">
        <f t="shared" si="0"/>
        <v>0</v>
      </c>
      <c r="H44" s="63">
        <v>0</v>
      </c>
      <c r="I44" s="64"/>
      <c r="J44" s="32"/>
    </row>
    <row r="45" spans="1:10" ht="15" customHeight="1" x14ac:dyDescent="0.2">
      <c r="A45" s="26">
        <v>41</v>
      </c>
      <c r="B45" s="27" t="s">
        <v>66</v>
      </c>
      <c r="C45" s="28" t="s">
        <v>42</v>
      </c>
      <c r="D45" s="29" t="s">
        <v>41</v>
      </c>
      <c r="E45" s="55">
        <v>2</v>
      </c>
      <c r="F45" s="5"/>
      <c r="G45" s="56">
        <f t="shared" si="0"/>
        <v>0</v>
      </c>
      <c r="H45" s="57">
        <v>2</v>
      </c>
      <c r="I45" s="12"/>
      <c r="J45" s="32"/>
    </row>
    <row r="46" spans="1:10" ht="15" customHeight="1" x14ac:dyDescent="0.2">
      <c r="A46" s="26">
        <v>42</v>
      </c>
      <c r="B46" s="27" t="s">
        <v>66</v>
      </c>
      <c r="C46" s="28" t="s">
        <v>42</v>
      </c>
      <c r="D46" s="29" t="s">
        <v>45</v>
      </c>
      <c r="E46" s="55">
        <v>5</v>
      </c>
      <c r="F46" s="5"/>
      <c r="G46" s="56">
        <f t="shared" si="0"/>
        <v>0</v>
      </c>
      <c r="H46" s="57">
        <v>2</v>
      </c>
      <c r="I46" s="12"/>
      <c r="J46" s="32"/>
    </row>
    <row r="47" spans="1:10" ht="15" customHeight="1" x14ac:dyDescent="0.2">
      <c r="A47" s="26">
        <v>43</v>
      </c>
      <c r="B47" s="45" t="s">
        <v>68</v>
      </c>
      <c r="C47" s="46" t="s">
        <v>46</v>
      </c>
      <c r="D47" s="51" t="s">
        <v>41</v>
      </c>
      <c r="E47" s="52">
        <v>1</v>
      </c>
      <c r="F47" s="5"/>
      <c r="G47" s="53">
        <f t="shared" si="0"/>
        <v>0</v>
      </c>
      <c r="H47" s="51">
        <v>1</v>
      </c>
      <c r="I47" s="12"/>
      <c r="J47" s="32"/>
    </row>
    <row r="48" spans="1:10" ht="15" customHeight="1" x14ac:dyDescent="0.2">
      <c r="A48" s="26">
        <v>44</v>
      </c>
      <c r="B48" s="45" t="s">
        <v>68</v>
      </c>
      <c r="C48" s="46" t="s">
        <v>44</v>
      </c>
      <c r="D48" s="51" t="s">
        <v>41</v>
      </c>
      <c r="E48" s="52">
        <v>2</v>
      </c>
      <c r="F48" s="5"/>
      <c r="G48" s="53">
        <f t="shared" si="0"/>
        <v>0</v>
      </c>
      <c r="H48" s="51">
        <v>2</v>
      </c>
      <c r="I48" s="12"/>
      <c r="J48" s="32"/>
    </row>
    <row r="49" spans="1:10" ht="15" customHeight="1" x14ac:dyDescent="0.2">
      <c r="A49" s="26">
        <v>45</v>
      </c>
      <c r="B49" s="45" t="s">
        <v>68</v>
      </c>
      <c r="C49" s="46" t="s">
        <v>39</v>
      </c>
      <c r="D49" s="51" t="s">
        <v>45</v>
      </c>
      <c r="E49" s="52">
        <v>1</v>
      </c>
      <c r="F49" s="5"/>
      <c r="G49" s="53">
        <f t="shared" si="0"/>
        <v>0</v>
      </c>
      <c r="H49" s="51">
        <v>1</v>
      </c>
      <c r="I49" s="12"/>
      <c r="J49" s="32" t="s">
        <v>69</v>
      </c>
    </row>
    <row r="50" spans="1:10" ht="15" customHeight="1" x14ac:dyDescent="0.2">
      <c r="A50" s="26">
        <v>46</v>
      </c>
      <c r="B50" s="45" t="s">
        <v>68</v>
      </c>
      <c r="C50" s="46" t="s">
        <v>46</v>
      </c>
      <c r="D50" s="51" t="s">
        <v>45</v>
      </c>
      <c r="E50" s="52">
        <v>18</v>
      </c>
      <c r="F50" s="5"/>
      <c r="G50" s="53">
        <f t="shared" si="0"/>
        <v>0</v>
      </c>
      <c r="H50" s="51">
        <v>5</v>
      </c>
      <c r="I50" s="12"/>
      <c r="J50" s="32"/>
    </row>
    <row r="51" spans="1:10" ht="15" customHeight="1" x14ac:dyDescent="0.2">
      <c r="A51" s="26">
        <v>47</v>
      </c>
      <c r="B51" s="45" t="s">
        <v>68</v>
      </c>
      <c r="C51" s="46" t="s">
        <v>44</v>
      </c>
      <c r="D51" s="51" t="s">
        <v>45</v>
      </c>
      <c r="E51" s="48">
        <v>1</v>
      </c>
      <c r="F51" s="5"/>
      <c r="G51" s="49">
        <f t="shared" si="0"/>
        <v>0</v>
      </c>
      <c r="H51" s="50">
        <v>1</v>
      </c>
      <c r="I51" s="12"/>
      <c r="J51" s="32"/>
    </row>
    <row r="52" spans="1:10" ht="15" customHeight="1" x14ac:dyDescent="0.2">
      <c r="A52" s="26">
        <v>48</v>
      </c>
      <c r="B52" s="27" t="s">
        <v>70</v>
      </c>
      <c r="C52" s="28"/>
      <c r="D52" s="29" t="s">
        <v>71</v>
      </c>
      <c r="E52" s="30">
        <v>176</v>
      </c>
      <c r="F52" s="5"/>
      <c r="G52" s="31">
        <f t="shared" si="0"/>
        <v>0</v>
      </c>
      <c r="H52" s="29">
        <v>19</v>
      </c>
      <c r="I52" s="12"/>
      <c r="J52" s="54" t="s">
        <v>72</v>
      </c>
    </row>
    <row r="53" spans="1:10" ht="15" customHeight="1" x14ac:dyDescent="0.2">
      <c r="A53" s="26">
        <v>49</v>
      </c>
      <c r="B53" s="27" t="s">
        <v>73</v>
      </c>
      <c r="C53" s="28"/>
      <c r="D53" s="29" t="s">
        <v>71</v>
      </c>
      <c r="E53" s="30">
        <v>12</v>
      </c>
      <c r="F53" s="5"/>
      <c r="G53" s="31">
        <f>SUM(E53*F53)</f>
        <v>0</v>
      </c>
      <c r="H53" s="29">
        <v>1</v>
      </c>
      <c r="I53" s="12"/>
      <c r="J53" s="32"/>
    </row>
    <row r="54" spans="1:10" ht="15" customHeight="1" x14ac:dyDescent="0.2">
      <c r="A54" s="26">
        <v>50</v>
      </c>
      <c r="B54" s="27" t="s">
        <v>74</v>
      </c>
      <c r="C54" s="28"/>
      <c r="D54" s="29" t="s">
        <v>75</v>
      </c>
      <c r="E54" s="30">
        <v>5</v>
      </c>
      <c r="F54" s="5"/>
      <c r="G54" s="31">
        <f t="shared" si="0"/>
        <v>0</v>
      </c>
      <c r="H54" s="29">
        <v>2</v>
      </c>
      <c r="I54" s="12"/>
      <c r="J54" s="32"/>
    </row>
    <row r="55" spans="1:10" ht="15" customHeight="1" x14ac:dyDescent="0.2">
      <c r="A55" s="26">
        <v>51</v>
      </c>
      <c r="B55" s="45" t="s">
        <v>76</v>
      </c>
      <c r="C55" s="46"/>
      <c r="D55" s="51" t="s">
        <v>77</v>
      </c>
      <c r="E55" s="52">
        <v>7</v>
      </c>
      <c r="F55" s="5"/>
      <c r="G55" s="53">
        <f t="shared" si="0"/>
        <v>0</v>
      </c>
      <c r="H55" s="51">
        <v>2</v>
      </c>
      <c r="I55" s="12"/>
      <c r="J55" s="32"/>
    </row>
    <row r="56" spans="1:10" ht="15" customHeight="1" x14ac:dyDescent="0.2">
      <c r="A56" s="26">
        <v>52</v>
      </c>
      <c r="B56" s="45" t="s">
        <v>78</v>
      </c>
      <c r="C56" s="46"/>
      <c r="D56" s="51" t="s">
        <v>77</v>
      </c>
      <c r="E56" s="52">
        <v>2</v>
      </c>
      <c r="F56" s="5"/>
      <c r="G56" s="53">
        <f t="shared" ref="G56:G67" si="1">SUM(E56*F56)</f>
        <v>0</v>
      </c>
      <c r="H56" s="51">
        <v>0</v>
      </c>
      <c r="I56" s="12"/>
      <c r="J56" s="32"/>
    </row>
    <row r="57" spans="1:10" ht="15" customHeight="1" x14ac:dyDescent="0.2">
      <c r="A57" s="26">
        <v>53</v>
      </c>
      <c r="B57" s="45" t="s">
        <v>78</v>
      </c>
      <c r="C57" s="46"/>
      <c r="D57" s="51" t="s">
        <v>79</v>
      </c>
      <c r="E57" s="52">
        <v>5</v>
      </c>
      <c r="F57" s="5"/>
      <c r="G57" s="53">
        <f t="shared" si="1"/>
        <v>0</v>
      </c>
      <c r="H57" s="51">
        <v>0</v>
      </c>
      <c r="I57" s="12"/>
      <c r="J57" s="32"/>
    </row>
    <row r="58" spans="1:10" ht="15" customHeight="1" x14ac:dyDescent="0.2">
      <c r="A58" s="26">
        <v>54</v>
      </c>
      <c r="B58" s="45" t="s">
        <v>76</v>
      </c>
      <c r="C58" s="46"/>
      <c r="D58" s="51" t="s">
        <v>80</v>
      </c>
      <c r="E58" s="52">
        <v>9</v>
      </c>
      <c r="F58" s="5"/>
      <c r="G58" s="53">
        <f t="shared" si="1"/>
        <v>0</v>
      </c>
      <c r="H58" s="51">
        <v>2</v>
      </c>
      <c r="I58" s="12"/>
      <c r="J58" s="32"/>
    </row>
    <row r="59" spans="1:10" ht="15" customHeight="1" x14ac:dyDescent="0.2">
      <c r="A59" s="26">
        <v>55</v>
      </c>
      <c r="B59" s="27" t="s">
        <v>81</v>
      </c>
      <c r="C59" s="28"/>
      <c r="D59" s="29" t="s">
        <v>54</v>
      </c>
      <c r="E59" s="55">
        <v>28</v>
      </c>
      <c r="F59" s="5"/>
      <c r="G59" s="56">
        <f t="shared" si="1"/>
        <v>0</v>
      </c>
      <c r="H59" s="57">
        <v>6</v>
      </c>
      <c r="I59" s="12"/>
      <c r="J59" s="32"/>
    </row>
    <row r="60" spans="1:10" ht="15" customHeight="1" x14ac:dyDescent="0.2">
      <c r="A60" s="26">
        <v>56</v>
      </c>
      <c r="B60" s="27" t="s">
        <v>81</v>
      </c>
      <c r="C60" s="28"/>
      <c r="D60" s="29" t="s">
        <v>45</v>
      </c>
      <c r="E60" s="30">
        <v>5</v>
      </c>
      <c r="F60" s="5"/>
      <c r="G60" s="31">
        <f t="shared" si="1"/>
        <v>0</v>
      </c>
      <c r="H60" s="29">
        <v>2</v>
      </c>
      <c r="I60" s="12"/>
      <c r="J60" s="32"/>
    </row>
    <row r="61" spans="1:10" ht="15" customHeight="1" x14ac:dyDescent="0.2">
      <c r="A61" s="26">
        <v>57</v>
      </c>
      <c r="B61" s="45" t="s">
        <v>82</v>
      </c>
      <c r="C61" s="46" t="s">
        <v>83</v>
      </c>
      <c r="D61" s="47" t="s">
        <v>84</v>
      </c>
      <c r="E61" s="48">
        <v>2</v>
      </c>
      <c r="F61" s="5"/>
      <c r="G61" s="49">
        <f t="shared" si="1"/>
        <v>0</v>
      </c>
      <c r="H61" s="50">
        <v>1</v>
      </c>
      <c r="I61" s="12"/>
      <c r="J61" s="32"/>
    </row>
    <row r="62" spans="1:10" ht="15" customHeight="1" x14ac:dyDescent="0.2">
      <c r="A62" s="26">
        <v>58</v>
      </c>
      <c r="B62" s="45" t="s">
        <v>85</v>
      </c>
      <c r="C62" s="46"/>
      <c r="D62" s="51" t="s">
        <v>45</v>
      </c>
      <c r="E62" s="48">
        <v>3</v>
      </c>
      <c r="F62" s="5"/>
      <c r="G62" s="49">
        <f t="shared" si="1"/>
        <v>0</v>
      </c>
      <c r="H62" s="50">
        <v>1</v>
      </c>
      <c r="I62" s="12"/>
      <c r="J62" s="32"/>
    </row>
    <row r="63" spans="1:10" ht="15" customHeight="1" x14ac:dyDescent="0.2">
      <c r="A63" s="26">
        <v>59</v>
      </c>
      <c r="B63" s="68" t="s">
        <v>86</v>
      </c>
      <c r="C63" s="69" t="s">
        <v>51</v>
      </c>
      <c r="D63" s="59" t="s">
        <v>41</v>
      </c>
      <c r="E63" s="55">
        <v>2</v>
      </c>
      <c r="F63" s="5"/>
      <c r="G63" s="56">
        <f t="shared" si="1"/>
        <v>0</v>
      </c>
      <c r="H63" s="57">
        <v>1</v>
      </c>
      <c r="I63" s="12"/>
      <c r="J63" s="32"/>
    </row>
    <row r="64" spans="1:10" ht="15" customHeight="1" x14ac:dyDescent="0.2">
      <c r="A64" s="26">
        <v>60</v>
      </c>
      <c r="B64" s="67" t="s">
        <v>86</v>
      </c>
      <c r="C64" s="28" t="s">
        <v>42</v>
      </c>
      <c r="D64" s="29" t="s">
        <v>41</v>
      </c>
      <c r="E64" s="55">
        <v>2</v>
      </c>
      <c r="F64" s="5"/>
      <c r="G64" s="56">
        <f t="shared" si="1"/>
        <v>0</v>
      </c>
      <c r="H64" s="57">
        <v>0</v>
      </c>
      <c r="I64" s="12"/>
      <c r="J64" s="32"/>
    </row>
    <row r="65" spans="1:10" ht="15" customHeight="1" x14ac:dyDescent="0.2">
      <c r="A65" s="26">
        <v>61</v>
      </c>
      <c r="B65" s="68" t="s">
        <v>86</v>
      </c>
      <c r="C65" s="69" t="s">
        <v>87</v>
      </c>
      <c r="D65" s="59" t="s">
        <v>41</v>
      </c>
      <c r="E65" s="55">
        <v>1</v>
      </c>
      <c r="F65" s="5"/>
      <c r="G65" s="56">
        <f t="shared" si="1"/>
        <v>0</v>
      </c>
      <c r="H65" s="57">
        <v>0</v>
      </c>
      <c r="I65" s="12"/>
      <c r="J65" s="32"/>
    </row>
    <row r="66" spans="1:10" ht="15" customHeight="1" x14ac:dyDescent="0.2">
      <c r="A66" s="26">
        <v>62</v>
      </c>
      <c r="B66" s="70" t="s">
        <v>88</v>
      </c>
      <c r="C66" s="71"/>
      <c r="D66" s="50" t="s">
        <v>54</v>
      </c>
      <c r="E66" s="52">
        <v>5</v>
      </c>
      <c r="F66" s="5"/>
      <c r="G66" s="53">
        <f t="shared" si="1"/>
        <v>0</v>
      </c>
      <c r="H66" s="51">
        <v>1</v>
      </c>
      <c r="I66" s="12"/>
      <c r="J66" s="32"/>
    </row>
    <row r="67" spans="1:10" ht="15" customHeight="1" x14ac:dyDescent="0.2">
      <c r="A67" s="72">
        <v>63</v>
      </c>
      <c r="B67" s="73" t="s">
        <v>89</v>
      </c>
      <c r="C67" s="74"/>
      <c r="D67" s="75" t="s">
        <v>90</v>
      </c>
      <c r="E67" s="76">
        <v>25</v>
      </c>
      <c r="F67" s="11"/>
      <c r="G67" s="77">
        <f t="shared" si="1"/>
        <v>0</v>
      </c>
      <c r="H67" s="78">
        <v>4</v>
      </c>
      <c r="I67" s="12"/>
      <c r="J67" s="79" t="s">
        <v>91</v>
      </c>
    </row>
    <row r="68" spans="1:10" x14ac:dyDescent="0.2">
      <c r="A68" s="12"/>
      <c r="B68" s="12"/>
      <c r="C68" s="14"/>
      <c r="D68" s="12"/>
      <c r="E68" s="12"/>
      <c r="F68" s="12"/>
      <c r="G68" s="12"/>
      <c r="H68" s="12"/>
      <c r="I68" s="12"/>
      <c r="J68" s="16"/>
    </row>
    <row r="69" spans="1:10" x14ac:dyDescent="0.2">
      <c r="A69" s="80"/>
      <c r="B69" s="81" t="s">
        <v>92</v>
      </c>
      <c r="C69" s="82"/>
      <c r="D69" s="83"/>
      <c r="E69" s="111"/>
      <c r="F69" s="84"/>
      <c r="G69" s="84"/>
      <c r="H69" s="80"/>
      <c r="I69" s="80"/>
      <c r="J69" s="85"/>
    </row>
    <row r="70" spans="1:10" x14ac:dyDescent="0.2">
      <c r="A70" s="80"/>
      <c r="B70" s="86" t="s">
        <v>93</v>
      </c>
      <c r="C70" s="87"/>
      <c r="D70" s="88"/>
      <c r="E70" s="112"/>
      <c r="F70" s="84"/>
      <c r="G70" s="84"/>
      <c r="H70" s="80"/>
      <c r="I70" s="80"/>
      <c r="J70" s="85"/>
    </row>
    <row r="71" spans="1:10" x14ac:dyDescent="0.2">
      <c r="A71" s="80"/>
      <c r="B71" s="86" t="s">
        <v>94</v>
      </c>
      <c r="C71" s="87"/>
      <c r="D71" s="88"/>
      <c r="E71" s="112"/>
      <c r="F71" s="84"/>
      <c r="G71" s="84"/>
      <c r="H71" s="80"/>
      <c r="I71" s="80"/>
      <c r="J71" s="85"/>
    </row>
    <row r="72" spans="1:10" x14ac:dyDescent="0.2">
      <c r="A72" s="80"/>
      <c r="B72" s="86" t="s">
        <v>95</v>
      </c>
      <c r="C72" s="87"/>
      <c r="D72" s="88"/>
      <c r="E72" s="113"/>
      <c r="F72" s="84"/>
      <c r="G72" s="84"/>
      <c r="H72" s="80"/>
      <c r="I72" s="80"/>
      <c r="J72" s="85"/>
    </row>
    <row r="73" spans="1:10" x14ac:dyDescent="0.2">
      <c r="A73" s="80"/>
      <c r="B73" s="86" t="s">
        <v>96</v>
      </c>
      <c r="C73" s="87"/>
      <c r="D73" s="88"/>
      <c r="E73" s="112"/>
      <c r="F73" s="84"/>
      <c r="G73" s="84"/>
      <c r="H73" s="80"/>
      <c r="I73" s="80"/>
      <c r="J73" s="85"/>
    </row>
    <row r="74" spans="1:10" x14ac:dyDescent="0.2">
      <c r="A74" s="80"/>
      <c r="B74" s="80"/>
      <c r="C74" s="89"/>
      <c r="D74" s="80"/>
      <c r="E74" s="80"/>
      <c r="F74" s="84"/>
      <c r="G74" s="84"/>
      <c r="H74" s="80"/>
      <c r="I74" s="80"/>
      <c r="J74" s="85"/>
    </row>
    <row r="75" spans="1:10" x14ac:dyDescent="0.2">
      <c r="A75" s="80"/>
      <c r="B75" s="90" t="s">
        <v>97</v>
      </c>
      <c r="C75" s="91"/>
      <c r="D75" s="91"/>
      <c r="E75" s="92"/>
      <c r="F75" s="93"/>
      <c r="G75" s="93"/>
      <c r="H75" s="94"/>
      <c r="I75" s="94"/>
      <c r="J75" s="95"/>
    </row>
    <row r="76" spans="1:10" x14ac:dyDescent="0.2">
      <c r="A76" s="80"/>
      <c r="B76" s="96" t="s">
        <v>98</v>
      </c>
      <c r="C76" s="97" t="s">
        <v>99</v>
      </c>
      <c r="D76" s="98" t="s">
        <v>99</v>
      </c>
      <c r="E76" s="99">
        <f>SUM(G5:G67)</f>
        <v>0</v>
      </c>
      <c r="F76" s="93"/>
      <c r="G76" s="93"/>
      <c r="H76" s="93"/>
      <c r="I76" s="94"/>
      <c r="J76" s="95"/>
    </row>
    <row r="77" spans="1:10" x14ac:dyDescent="0.2">
      <c r="A77" s="80"/>
      <c r="B77" s="96" t="s">
        <v>100</v>
      </c>
      <c r="C77" s="100" t="s">
        <v>101</v>
      </c>
      <c r="D77" s="101" t="s">
        <v>102</v>
      </c>
      <c r="E77" s="99">
        <f>60*E69*25</f>
        <v>0</v>
      </c>
      <c r="F77" s="93"/>
      <c r="G77" s="93"/>
      <c r="H77" s="93"/>
      <c r="I77" s="94"/>
      <c r="J77" s="95"/>
    </row>
    <row r="78" spans="1:10" x14ac:dyDescent="0.2">
      <c r="A78" s="80"/>
      <c r="B78" s="96" t="s">
        <v>103</v>
      </c>
      <c r="C78" s="97" t="s">
        <v>99</v>
      </c>
      <c r="D78" s="101" t="s">
        <v>104</v>
      </c>
      <c r="E78" s="99">
        <f>250*E70*730</f>
        <v>0</v>
      </c>
      <c r="F78" s="93"/>
      <c r="G78" s="93"/>
      <c r="H78" s="93"/>
      <c r="I78" s="94"/>
      <c r="J78" s="95"/>
    </row>
    <row r="79" spans="1:10" x14ac:dyDescent="0.2">
      <c r="A79" s="80"/>
      <c r="B79" s="96" t="s">
        <v>105</v>
      </c>
      <c r="C79" s="97"/>
      <c r="D79" s="101" t="s">
        <v>106</v>
      </c>
      <c r="E79" s="99">
        <f>2*E71</f>
        <v>0</v>
      </c>
      <c r="F79" s="93"/>
      <c r="G79" s="93"/>
      <c r="H79" s="93"/>
      <c r="I79" s="94"/>
      <c r="J79" s="95"/>
    </row>
    <row r="80" spans="1:10" x14ac:dyDescent="0.2">
      <c r="A80" s="80"/>
      <c r="B80" s="96" t="s">
        <v>107</v>
      </c>
      <c r="C80" s="97"/>
      <c r="D80" s="101" t="s">
        <v>108</v>
      </c>
      <c r="E80" s="99">
        <f>2*E72*2</f>
        <v>0</v>
      </c>
      <c r="F80" s="93"/>
      <c r="G80" s="93"/>
      <c r="H80" s="93"/>
      <c r="I80" s="94"/>
      <c r="J80" s="95"/>
    </row>
    <row r="81" spans="1:10" x14ac:dyDescent="0.2">
      <c r="A81" s="80"/>
      <c r="B81" s="96" t="s">
        <v>109</v>
      </c>
      <c r="C81" s="97" t="s">
        <v>99</v>
      </c>
      <c r="D81" s="101" t="s">
        <v>110</v>
      </c>
      <c r="E81" s="99">
        <f>SUM(250*E73)</f>
        <v>0</v>
      </c>
      <c r="F81" s="93"/>
      <c r="G81" s="93"/>
      <c r="H81" s="93"/>
      <c r="I81" s="94"/>
      <c r="J81" s="95"/>
    </row>
    <row r="82" spans="1:10" x14ac:dyDescent="0.2">
      <c r="A82" s="80"/>
      <c r="B82" s="102" t="s">
        <v>113</v>
      </c>
      <c r="C82" s="103"/>
      <c r="D82" s="104"/>
      <c r="E82" s="105">
        <f>SUM(E76:E81)</f>
        <v>0</v>
      </c>
      <c r="F82" s="93"/>
      <c r="G82" s="106"/>
      <c r="H82" s="106"/>
      <c r="I82" s="94"/>
      <c r="J82" s="106"/>
    </row>
    <row r="83" spans="1:10" x14ac:dyDescent="0.2">
      <c r="A83" s="80"/>
      <c r="B83" s="80"/>
      <c r="C83" s="89"/>
      <c r="D83" s="80"/>
      <c r="E83" s="80"/>
      <c r="F83" s="93"/>
      <c r="G83" s="93"/>
      <c r="H83" s="107"/>
      <c r="I83" s="94"/>
      <c r="J83" s="108"/>
    </row>
    <row r="84" spans="1:10" x14ac:dyDescent="0.2">
      <c r="A84" s="80"/>
      <c r="B84" s="109" t="s">
        <v>111</v>
      </c>
      <c r="C84" s="109"/>
      <c r="D84" s="109"/>
      <c r="E84" s="109"/>
      <c r="F84" s="109"/>
      <c r="G84" s="109"/>
      <c r="H84" s="80"/>
      <c r="I84" s="80"/>
      <c r="J84" s="110"/>
    </row>
    <row r="85" spans="1:10" x14ac:dyDescent="0.2">
      <c r="A85" s="80"/>
      <c r="B85" s="109" t="s">
        <v>112</v>
      </c>
      <c r="C85" s="109"/>
      <c r="D85" s="109"/>
      <c r="E85" s="109"/>
      <c r="F85" s="109"/>
      <c r="G85" s="109"/>
      <c r="H85" s="80"/>
      <c r="I85" s="80"/>
      <c r="J85" s="85"/>
    </row>
    <row r="86" spans="1:10" x14ac:dyDescent="0.2">
      <c r="A86" s="80"/>
      <c r="B86" s="80"/>
      <c r="C86" s="89"/>
      <c r="D86" s="80"/>
      <c r="E86" s="80"/>
      <c r="F86" s="84"/>
      <c r="G86" s="84"/>
      <c r="H86" s="80"/>
      <c r="I86" s="80"/>
      <c r="J86" s="85"/>
    </row>
  </sheetData>
  <sheetProtection algorithmName="SHA-512" hashValue="A+fHdtdZA40QLWyYP1XUV2OQIFXzEvyYsJIvFn4TSf66xdUnUJ6nRrk0M8LdpmwkxhA+UhXuPZOlvLZPyHmS4Q==" saltValue="EHysQMqAU0A+VSep0CDeSA==" spinCount="100000" sheet="1" objects="1" scenarios="1"/>
  <mergeCells count="9">
    <mergeCell ref="B75:E75"/>
    <mergeCell ref="B82:D82"/>
    <mergeCell ref="B84:G84"/>
    <mergeCell ref="B85:G85"/>
    <mergeCell ref="B69:D69"/>
    <mergeCell ref="B70:D70"/>
    <mergeCell ref="B71:D71"/>
    <mergeCell ref="B72:D72"/>
    <mergeCell ref="B73:D73"/>
  </mergeCells>
  <pageMargins left="0.70078740157480324" right="0.70078740157480324" top="0.78740157480314954" bottom="0.78740157480314954" header="0.3" footer="0.3"/>
  <pageSetup paperSize="9" scale="49" firstPageNumber="21474836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plynů a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Jitka Růžičková</cp:lastModifiedBy>
  <cp:revision>28</cp:revision>
  <dcterms:created xsi:type="dcterms:W3CDTF">2020-02-17T10:20:44Z</dcterms:created>
  <dcterms:modified xsi:type="dcterms:W3CDTF">2025-08-15T07:05:13Z</dcterms:modified>
</cp:coreProperties>
</file>