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_DOC\25 06 16 - Uklid FDU\"/>
    </mc:Choice>
  </mc:AlternateContent>
  <xr:revisionPtr revIDLastSave="0" documentId="13_ncr:1_{DD67892C-FEB5-4F76-826F-8EF9DA6AE3BB}" xr6:coauthVersionLast="47" xr6:coauthVersionMax="47" xr10:uidLastSave="{00000000-0000-0000-0000-000000000000}"/>
  <bookViews>
    <workbookView xWindow="-120" yWindow="-120" windowWidth="29040" windowHeight="17640" activeTab="1" xr2:uid="{505209E1-F140-4F63-BD7F-A6092F86AB19}"/>
  </bookViews>
  <sheets>
    <sheet name="Úklid kategorie" sheetId="5" r:id="rId1"/>
    <sheet name=" Úklid místnosti, čištění oken " sheetId="1" r:id="rId2"/>
  </sheets>
  <definedNames>
    <definedName name="_xlnm._FilterDatabase" localSheetId="1" hidden="1">' Úklid místnosti, čištění oken '!$A$7:$V$190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5" i="1" l="1"/>
  <c r="U205" i="1" s="1"/>
  <c r="V205" i="1" s="1"/>
  <c r="R198" i="1"/>
  <c r="U198" i="1" s="1"/>
  <c r="R11" i="1"/>
  <c r="S11" i="1"/>
  <c r="R13" i="1"/>
  <c r="S13" i="1"/>
  <c r="R14" i="1"/>
  <c r="S14" i="1"/>
  <c r="R18" i="1"/>
  <c r="S18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7" i="1"/>
  <c r="S37" i="1"/>
  <c r="R38" i="1"/>
  <c r="S38" i="1"/>
  <c r="R54" i="1"/>
  <c r="S54" i="1"/>
  <c r="R56" i="1"/>
  <c r="S56" i="1"/>
  <c r="R71" i="1"/>
  <c r="S71" i="1"/>
  <c r="R76" i="1"/>
  <c r="S76" i="1"/>
  <c r="R80" i="1"/>
  <c r="S80" i="1"/>
  <c r="R82" i="1"/>
  <c r="S82" i="1"/>
  <c r="R91" i="1"/>
  <c r="S91" i="1"/>
  <c r="R92" i="1"/>
  <c r="S92" i="1"/>
  <c r="R93" i="1"/>
  <c r="S93" i="1"/>
  <c r="R101" i="1"/>
  <c r="S101" i="1"/>
  <c r="R102" i="1"/>
  <c r="S102" i="1"/>
  <c r="R103" i="1"/>
  <c r="S103" i="1"/>
  <c r="R106" i="1"/>
  <c r="S106" i="1"/>
  <c r="R107" i="1"/>
  <c r="S107" i="1"/>
  <c r="R108" i="1"/>
  <c r="S108" i="1"/>
  <c r="R109" i="1"/>
  <c r="S109" i="1"/>
  <c r="R119" i="1"/>
  <c r="S119" i="1"/>
  <c r="R120" i="1"/>
  <c r="S120" i="1"/>
  <c r="R121" i="1"/>
  <c r="S121" i="1"/>
  <c r="R122" i="1"/>
  <c r="S122" i="1"/>
  <c r="R126" i="1"/>
  <c r="S126" i="1"/>
  <c r="R128" i="1"/>
  <c r="S128" i="1"/>
  <c r="R145" i="1"/>
  <c r="S145" i="1"/>
  <c r="R146" i="1"/>
  <c r="S146" i="1"/>
  <c r="R147" i="1"/>
  <c r="S147" i="1"/>
  <c r="R148" i="1"/>
  <c r="S148" i="1"/>
  <c r="R149" i="1"/>
  <c r="S149" i="1"/>
  <c r="R163" i="1"/>
  <c r="S163" i="1"/>
  <c r="R188" i="1"/>
  <c r="S188" i="1"/>
  <c r="R197" i="1"/>
  <c r="U197" i="1" s="1"/>
  <c r="V197" i="1" s="1"/>
  <c r="F24" i="5" l="1"/>
  <c r="T149" i="1"/>
  <c r="U149" i="1" s="1"/>
  <c r="V149" i="1" s="1"/>
  <c r="T121" i="1"/>
  <c r="U121" i="1" s="1"/>
  <c r="V121" i="1" s="1"/>
  <c r="T102" i="1"/>
  <c r="U102" i="1" s="1"/>
  <c r="V102" i="1" s="1"/>
  <c r="T71" i="1"/>
  <c r="U71" i="1" s="1"/>
  <c r="V71" i="1" s="1"/>
  <c r="T27" i="1"/>
  <c r="U27" i="1" s="1"/>
  <c r="V27" i="1" s="1"/>
  <c r="T148" i="1"/>
  <c r="U148" i="1" s="1"/>
  <c r="V148" i="1" s="1"/>
  <c r="T128" i="1"/>
  <c r="U128" i="1" s="1"/>
  <c r="V128" i="1" s="1"/>
  <c r="T120" i="1"/>
  <c r="U120" i="1" s="1"/>
  <c r="V120" i="1" s="1"/>
  <c r="T107" i="1"/>
  <c r="U107" i="1" s="1"/>
  <c r="V107" i="1" s="1"/>
  <c r="T101" i="1"/>
  <c r="U101" i="1" s="1"/>
  <c r="V101" i="1" s="1"/>
  <c r="T82" i="1"/>
  <c r="U82" i="1" s="1"/>
  <c r="V82" i="1" s="1"/>
  <c r="T56" i="1"/>
  <c r="U56" i="1" s="1"/>
  <c r="V56" i="1" s="1"/>
  <c r="T30" i="1"/>
  <c r="U30" i="1" s="1"/>
  <c r="V30" i="1" s="1"/>
  <c r="T26" i="1"/>
  <c r="U26" i="1" s="1"/>
  <c r="V26" i="1" s="1"/>
  <c r="T188" i="1"/>
  <c r="U188" i="1" s="1"/>
  <c r="V188" i="1" s="1"/>
  <c r="T54" i="1"/>
  <c r="U54" i="1" s="1"/>
  <c r="V54" i="1" s="1"/>
  <c r="T146" i="1"/>
  <c r="U146" i="1" s="1"/>
  <c r="V146" i="1" s="1"/>
  <c r="T109" i="1"/>
  <c r="U109" i="1" s="1"/>
  <c r="V109" i="1" s="1"/>
  <c r="T92" i="1"/>
  <c r="U92" i="1" s="1"/>
  <c r="V92" i="1" s="1"/>
  <c r="T38" i="1"/>
  <c r="U38" i="1" s="1"/>
  <c r="V38" i="1" s="1"/>
  <c r="T24" i="1"/>
  <c r="U24" i="1" s="1"/>
  <c r="V24" i="1" s="1"/>
  <c r="T14" i="1"/>
  <c r="U14" i="1" s="1"/>
  <c r="V14" i="1" s="1"/>
  <c r="T119" i="1"/>
  <c r="U119" i="1" s="1"/>
  <c r="V119" i="1" s="1"/>
  <c r="T18" i="1"/>
  <c r="U18" i="1" s="1"/>
  <c r="V18" i="1" s="1"/>
  <c r="T29" i="1"/>
  <c r="U29" i="1" s="1"/>
  <c r="V29" i="1" s="1"/>
  <c r="T28" i="1"/>
  <c r="U28" i="1" s="1"/>
  <c r="V28" i="1" s="1"/>
  <c r="T122" i="1"/>
  <c r="U122" i="1" s="1"/>
  <c r="V122" i="1" s="1"/>
  <c r="T106" i="1"/>
  <c r="U106" i="1" s="1"/>
  <c r="V106" i="1" s="1"/>
  <c r="T163" i="1"/>
  <c r="U163" i="1" s="1"/>
  <c r="V163" i="1" s="1"/>
  <c r="T91" i="1"/>
  <c r="U91" i="1" s="1"/>
  <c r="V91" i="1" s="1"/>
  <c r="T126" i="1"/>
  <c r="U126" i="1" s="1"/>
  <c r="V126" i="1" s="1"/>
  <c r="T108" i="1"/>
  <c r="U108" i="1" s="1"/>
  <c r="V108" i="1" s="1"/>
  <c r="T76" i="1"/>
  <c r="U76" i="1" s="1"/>
  <c r="V76" i="1" s="1"/>
  <c r="T25" i="1"/>
  <c r="U25" i="1" s="1"/>
  <c r="V25" i="1" s="1"/>
  <c r="T145" i="1"/>
  <c r="U145" i="1" s="1"/>
  <c r="V145" i="1" s="1"/>
  <c r="T103" i="1"/>
  <c r="U103" i="1" s="1"/>
  <c r="V103" i="1" s="1"/>
  <c r="T93" i="1"/>
  <c r="U93" i="1" s="1"/>
  <c r="V93" i="1" s="1"/>
  <c r="T147" i="1"/>
  <c r="U147" i="1" s="1"/>
  <c r="V147" i="1" s="1"/>
  <c r="T13" i="1"/>
  <c r="U13" i="1" s="1"/>
  <c r="V13" i="1" s="1"/>
  <c r="T80" i="1"/>
  <c r="U80" i="1" s="1"/>
  <c r="V80" i="1" s="1"/>
  <c r="T37" i="1"/>
  <c r="U37" i="1" s="1"/>
  <c r="V37" i="1" s="1"/>
  <c r="T11" i="1"/>
  <c r="U11" i="1" s="1"/>
  <c r="V11" i="1" s="1"/>
  <c r="V198" i="1"/>
  <c r="V199" i="1" s="1"/>
  <c r="U199" i="1"/>
  <c r="F18" i="5" s="1"/>
  <c r="F53" i="5" s="1"/>
  <c r="F54" i="5" l="1"/>
  <c r="G48" i="5"/>
  <c r="G47" i="5"/>
  <c r="G46" i="5"/>
  <c r="G45" i="5"/>
  <c r="G44" i="5"/>
  <c r="G43" i="5"/>
  <c r="G42" i="5"/>
  <c r="G41" i="5"/>
  <c r="R170" i="1" l="1"/>
  <c r="R133" i="1"/>
  <c r="R98" i="1"/>
  <c r="R44" i="1"/>
  <c r="R20" i="1"/>
  <c r="R158" i="1"/>
  <c r="R172" i="1"/>
  <c r="R169" i="1"/>
  <c r="R155" i="1"/>
  <c r="R154" i="1"/>
  <c r="R153" i="1"/>
  <c r="R135" i="1"/>
  <c r="R132" i="1"/>
  <c r="R105" i="1"/>
  <c r="R104" i="1"/>
  <c r="R99" i="1"/>
  <c r="R97" i="1"/>
  <c r="R55" i="1"/>
  <c r="R49" i="1"/>
  <c r="R46" i="1"/>
  <c r="R43" i="1"/>
  <c r="R21" i="1"/>
  <c r="R19" i="1"/>
  <c r="R162" i="1"/>
  <c r="R161" i="1"/>
  <c r="R160" i="1"/>
  <c r="R159" i="1"/>
  <c r="R143" i="1"/>
  <c r="R142" i="1"/>
  <c r="R141" i="1"/>
  <c r="R140" i="1"/>
  <c r="R131" i="1"/>
  <c r="R130" i="1"/>
  <c r="R129" i="1"/>
  <c r="R127" i="1"/>
  <c r="R118" i="1"/>
  <c r="R117" i="1"/>
  <c r="R116" i="1"/>
  <c r="R115" i="1"/>
  <c r="R114" i="1"/>
  <c r="R113" i="1"/>
  <c r="R112" i="1"/>
  <c r="R111" i="1"/>
  <c r="R110" i="1"/>
  <c r="R100" i="1"/>
  <c r="R74" i="1"/>
  <c r="R72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3" i="1"/>
  <c r="R52" i="1"/>
  <c r="R51" i="1"/>
  <c r="R50" i="1"/>
  <c r="R47" i="1"/>
  <c r="R35" i="1"/>
  <c r="R34" i="1"/>
  <c r="R33" i="1"/>
  <c r="R32" i="1"/>
  <c r="R31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68" i="1"/>
  <c r="R167" i="1"/>
  <c r="R166" i="1"/>
  <c r="R165" i="1"/>
  <c r="R164" i="1"/>
  <c r="R157" i="1"/>
  <c r="R156" i="1"/>
  <c r="R152" i="1"/>
  <c r="R151" i="1"/>
  <c r="R150" i="1"/>
  <c r="R139" i="1"/>
  <c r="R136" i="1"/>
  <c r="R96" i="1"/>
  <c r="R95" i="1"/>
  <c r="R94" i="1"/>
  <c r="R23" i="1"/>
  <c r="R22" i="1"/>
  <c r="R17" i="1"/>
  <c r="R16" i="1"/>
  <c r="R15" i="1"/>
  <c r="R10" i="1"/>
  <c r="R8" i="1"/>
  <c r="F30" i="5" l="1"/>
  <c r="G49" i="5" l="1"/>
  <c r="F57" i="5" l="1"/>
  <c r="F37" i="5" l="1"/>
  <c r="F55" i="5"/>
  <c r="F56" i="5" l="1"/>
  <c r="S187" i="1" l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2" i="1"/>
  <c r="S161" i="1"/>
  <c r="S160" i="1"/>
  <c r="S159" i="1"/>
  <c r="S158" i="1"/>
  <c r="S157" i="1"/>
  <c r="S156" i="1"/>
  <c r="S155" i="1"/>
  <c r="S154" i="1"/>
  <c r="S153" i="1"/>
  <c r="S152" i="1" l="1"/>
  <c r="S151" i="1"/>
  <c r="S150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7" i="1"/>
  <c r="S125" i="1"/>
  <c r="S124" i="1"/>
  <c r="S123" i="1"/>
  <c r="S118" i="1"/>
  <c r="S117" i="1"/>
  <c r="S116" i="1"/>
  <c r="S115" i="1"/>
  <c r="S114" i="1"/>
  <c r="S113" i="1"/>
  <c r="S112" i="1"/>
  <c r="S111" i="1"/>
  <c r="S110" i="1"/>
  <c r="S105" i="1"/>
  <c r="S104" i="1"/>
  <c r="S100" i="1"/>
  <c r="S99" i="1"/>
  <c r="S98" i="1"/>
  <c r="S97" i="1"/>
  <c r="S96" i="1"/>
  <c r="S95" i="1"/>
  <c r="S94" i="1"/>
  <c r="S90" i="1"/>
  <c r="S89" i="1"/>
  <c r="S88" i="1"/>
  <c r="S87" i="1"/>
  <c r="S86" i="1"/>
  <c r="S85" i="1"/>
  <c r="S84" i="1"/>
  <c r="S83" i="1"/>
  <c r="S81" i="1"/>
  <c r="S79" i="1"/>
  <c r="S78" i="1"/>
  <c r="S77" i="1"/>
  <c r="S75" i="1"/>
  <c r="S74" i="1"/>
  <c r="S73" i="1"/>
  <c r="S72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5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6" i="1"/>
  <c r="S35" i="1"/>
  <c r="S34" i="1"/>
  <c r="S33" i="1"/>
  <c r="S32" i="1"/>
  <c r="S31" i="1"/>
  <c r="S23" i="1"/>
  <c r="S22" i="1"/>
  <c r="S21" i="1"/>
  <c r="S20" i="1"/>
  <c r="S19" i="1"/>
  <c r="S17" i="1"/>
  <c r="S16" i="1"/>
  <c r="S15" i="1"/>
  <c r="S12" i="1"/>
  <c r="S10" i="1"/>
  <c r="S9" i="1"/>
  <c r="S8" i="1"/>
  <c r="S189" i="1" l="1"/>
  <c r="T81" i="1" l="1"/>
  <c r="U81" i="1" s="1"/>
  <c r="V81" i="1" s="1"/>
  <c r="T17" i="1"/>
  <c r="U17" i="1" s="1"/>
  <c r="V17" i="1" s="1"/>
  <c r="T144" i="1"/>
  <c r="U144" i="1" s="1"/>
  <c r="V144" i="1" s="1"/>
  <c r="T16" i="1"/>
  <c r="U16" i="1" s="1"/>
  <c r="V16" i="1" s="1"/>
  <c r="T143" i="1"/>
  <c r="U143" i="1" s="1"/>
  <c r="V143" i="1" s="1"/>
  <c r="T182" i="1"/>
  <c r="U182" i="1" s="1"/>
  <c r="V182" i="1" s="1"/>
  <c r="T118" i="1"/>
  <c r="U118" i="1" s="1"/>
  <c r="V118" i="1" s="1"/>
  <c r="T165" i="1"/>
  <c r="U165" i="1" s="1"/>
  <c r="V165" i="1" s="1"/>
  <c r="T138" i="1"/>
  <c r="U138" i="1" s="1"/>
  <c r="V138" i="1" s="1"/>
  <c r="T133" i="1"/>
  <c r="U133" i="1" s="1"/>
  <c r="V133" i="1" s="1"/>
  <c r="T23" i="1"/>
  <c r="U23" i="1" s="1"/>
  <c r="V23" i="1" s="1"/>
  <c r="T116" i="1"/>
  <c r="U116" i="1" s="1"/>
  <c r="V116" i="1" s="1"/>
  <c r="T10" i="1"/>
  <c r="U10" i="1" s="1"/>
  <c r="V10" i="1" s="1"/>
  <c r="T99" i="1"/>
  <c r="U99" i="1" s="1"/>
  <c r="V99" i="1" s="1"/>
  <c r="T155" i="1"/>
  <c r="U155" i="1" s="1"/>
  <c r="V155" i="1" s="1"/>
  <c r="T83" i="1"/>
  <c r="U83" i="1" s="1"/>
  <c r="V83" i="1" s="1"/>
  <c r="T68" i="1"/>
  <c r="U68" i="1" s="1"/>
  <c r="V68" i="1" s="1"/>
  <c r="T137" i="1"/>
  <c r="U137" i="1" s="1"/>
  <c r="V137" i="1" s="1"/>
  <c r="T73" i="1"/>
  <c r="U73" i="1" s="1"/>
  <c r="V73" i="1" s="1"/>
  <c r="T9" i="1"/>
  <c r="U9" i="1" s="1"/>
  <c r="V9" i="1" s="1"/>
  <c r="T136" i="1"/>
  <c r="U136" i="1" s="1"/>
  <c r="V136" i="1" s="1"/>
  <c r="T72" i="1"/>
  <c r="U72" i="1" s="1"/>
  <c r="V72" i="1" s="1"/>
  <c r="T8" i="1"/>
  <c r="U8" i="1" s="1"/>
  <c r="V8" i="1" s="1"/>
  <c r="T135" i="1"/>
  <c r="U135" i="1" s="1"/>
  <c r="V135" i="1" s="1"/>
  <c r="T174" i="1"/>
  <c r="U174" i="1" s="1"/>
  <c r="V174" i="1" s="1"/>
  <c r="T110" i="1"/>
  <c r="U110" i="1" s="1"/>
  <c r="V110" i="1" s="1"/>
  <c r="T46" i="1"/>
  <c r="U46" i="1" s="1"/>
  <c r="V46" i="1" s="1"/>
  <c r="T12" i="1"/>
  <c r="U12" i="1" s="1"/>
  <c r="V12" i="1" s="1"/>
  <c r="T117" i="1"/>
  <c r="U117" i="1" s="1"/>
  <c r="V117" i="1" s="1"/>
  <c r="T100" i="1"/>
  <c r="U100" i="1" s="1"/>
  <c r="V100" i="1" s="1"/>
  <c r="T84" i="1"/>
  <c r="U84" i="1" s="1"/>
  <c r="V84" i="1" s="1"/>
  <c r="T123" i="1"/>
  <c r="U123" i="1" s="1"/>
  <c r="V123" i="1" s="1"/>
  <c r="T69" i="1"/>
  <c r="U69" i="1" s="1"/>
  <c r="V69" i="1" s="1"/>
  <c r="T179" i="1"/>
  <c r="U179" i="1" s="1"/>
  <c r="V179" i="1" s="1"/>
  <c r="T43" i="1"/>
  <c r="U43" i="1" s="1"/>
  <c r="V43" i="1" s="1"/>
  <c r="T77" i="1"/>
  <c r="U77" i="1" s="1"/>
  <c r="V77" i="1" s="1"/>
  <c r="T129" i="1"/>
  <c r="U129" i="1" s="1"/>
  <c r="V129" i="1" s="1"/>
  <c r="T65" i="1"/>
  <c r="U65" i="1" s="1"/>
  <c r="V65" i="1" s="1"/>
  <c r="T64" i="1"/>
  <c r="U64" i="1" s="1"/>
  <c r="V64" i="1" s="1"/>
  <c r="T127" i="1"/>
  <c r="U127" i="1" s="1"/>
  <c r="V127" i="1" s="1"/>
  <c r="T166" i="1"/>
  <c r="U166" i="1" s="1"/>
  <c r="V166" i="1" s="1"/>
  <c r="T85" i="1"/>
  <c r="U85" i="1" s="1"/>
  <c r="V85" i="1" s="1"/>
  <c r="T180" i="1"/>
  <c r="U180" i="1" s="1"/>
  <c r="V180" i="1" s="1"/>
  <c r="T58" i="1"/>
  <c r="U58" i="1" s="1"/>
  <c r="V58" i="1" s="1"/>
  <c r="T157" i="1"/>
  <c r="U157" i="1" s="1"/>
  <c r="V157" i="1" s="1"/>
  <c r="T66" i="1"/>
  <c r="U66" i="1" s="1"/>
  <c r="V66" i="1" s="1"/>
  <c r="T115" i="1"/>
  <c r="U115" i="1" s="1"/>
  <c r="V115" i="1" s="1"/>
  <c r="T185" i="1"/>
  <c r="U185" i="1" s="1"/>
  <c r="V185" i="1" s="1"/>
  <c r="T57" i="1"/>
  <c r="U57" i="1" s="1"/>
  <c r="V57" i="1" s="1"/>
  <c r="T184" i="1"/>
  <c r="U184" i="1" s="1"/>
  <c r="V184" i="1" s="1"/>
  <c r="T183" i="1"/>
  <c r="U183" i="1" s="1"/>
  <c r="V183" i="1" s="1"/>
  <c r="T158" i="1"/>
  <c r="U158" i="1" s="1"/>
  <c r="V158" i="1" s="1"/>
  <c r="T94" i="1"/>
  <c r="U94" i="1" s="1"/>
  <c r="V94" i="1" s="1"/>
  <c r="T90" i="1"/>
  <c r="U90" i="1" s="1"/>
  <c r="V90" i="1" s="1"/>
  <c r="T87" i="1"/>
  <c r="U87" i="1" s="1"/>
  <c r="V87" i="1" s="1"/>
  <c r="T74" i="1"/>
  <c r="U74" i="1" s="1"/>
  <c r="V74" i="1" s="1"/>
  <c r="T186" i="1"/>
  <c r="U186" i="1" s="1"/>
  <c r="V186" i="1" s="1"/>
  <c r="T59" i="1"/>
  <c r="U59" i="1" s="1"/>
  <c r="V59" i="1" s="1"/>
  <c r="T156" i="1"/>
  <c r="U156" i="1" s="1"/>
  <c r="V156" i="1" s="1"/>
  <c r="T52" i="1"/>
  <c r="U52" i="1" s="1"/>
  <c r="V52" i="1" s="1"/>
  <c r="T162" i="1"/>
  <c r="U162" i="1" s="1"/>
  <c r="V162" i="1" s="1"/>
  <c r="T44" i="1"/>
  <c r="U44" i="1" s="1"/>
  <c r="V44" i="1" s="1"/>
  <c r="T141" i="1"/>
  <c r="U141" i="1" s="1"/>
  <c r="V141" i="1" s="1"/>
  <c r="T178" i="1"/>
  <c r="U178" i="1" s="1"/>
  <c r="V178" i="1" s="1"/>
  <c r="T42" i="1"/>
  <c r="U42" i="1" s="1"/>
  <c r="V42" i="1" s="1"/>
  <c r="T39" i="1"/>
  <c r="U39" i="1" s="1"/>
  <c r="V39" i="1" s="1"/>
  <c r="T97" i="1"/>
  <c r="U97" i="1" s="1"/>
  <c r="V97" i="1" s="1"/>
  <c r="T35" i="1"/>
  <c r="U35" i="1" s="1"/>
  <c r="V35" i="1" s="1"/>
  <c r="T153" i="1"/>
  <c r="U153" i="1" s="1"/>
  <c r="V153" i="1" s="1"/>
  <c r="T88" i="1"/>
  <c r="U88" i="1" s="1"/>
  <c r="V88" i="1" s="1"/>
  <c r="T62" i="1"/>
  <c r="U62" i="1" s="1"/>
  <c r="V62" i="1" s="1"/>
  <c r="T154" i="1"/>
  <c r="U154" i="1" s="1"/>
  <c r="V154" i="1" s="1"/>
  <c r="T36" i="1"/>
  <c r="U36" i="1" s="1"/>
  <c r="V36" i="1" s="1"/>
  <c r="T55" i="1"/>
  <c r="U55" i="1" s="1"/>
  <c r="V55" i="1" s="1"/>
  <c r="T98" i="1"/>
  <c r="U98" i="1" s="1"/>
  <c r="V98" i="1" s="1"/>
  <c r="T139" i="1"/>
  <c r="U139" i="1" s="1"/>
  <c r="V139" i="1" s="1"/>
  <c r="T177" i="1"/>
  <c r="U177" i="1" s="1"/>
  <c r="V177" i="1" s="1"/>
  <c r="T113" i="1"/>
  <c r="U113" i="1" s="1"/>
  <c r="V113" i="1" s="1"/>
  <c r="T49" i="1"/>
  <c r="U49" i="1" s="1"/>
  <c r="V49" i="1" s="1"/>
  <c r="T176" i="1"/>
  <c r="U176" i="1" s="1"/>
  <c r="V176" i="1" s="1"/>
  <c r="T112" i="1"/>
  <c r="U112" i="1" s="1"/>
  <c r="V112" i="1" s="1"/>
  <c r="T48" i="1"/>
  <c r="U48" i="1" s="1"/>
  <c r="V48" i="1" s="1"/>
  <c r="T175" i="1"/>
  <c r="U175" i="1" s="1"/>
  <c r="V175" i="1" s="1"/>
  <c r="T111" i="1"/>
  <c r="U111" i="1" s="1"/>
  <c r="V111" i="1" s="1"/>
  <c r="T150" i="1"/>
  <c r="U150" i="1" s="1"/>
  <c r="V150" i="1" s="1"/>
  <c r="T86" i="1"/>
  <c r="U86" i="1" s="1"/>
  <c r="V86" i="1" s="1"/>
  <c r="T22" i="1"/>
  <c r="U22" i="1" s="1"/>
  <c r="V22" i="1" s="1"/>
  <c r="T75" i="1"/>
  <c r="U75" i="1" s="1"/>
  <c r="V75" i="1" s="1"/>
  <c r="T187" i="1"/>
  <c r="U187" i="1" s="1"/>
  <c r="V187" i="1" s="1"/>
  <c r="T60" i="1"/>
  <c r="U60" i="1" s="1"/>
  <c r="V60" i="1" s="1"/>
  <c r="T45" i="1"/>
  <c r="U45" i="1" s="1"/>
  <c r="V45" i="1" s="1"/>
  <c r="T31" i="1"/>
  <c r="U31" i="1" s="1"/>
  <c r="V31" i="1" s="1"/>
  <c r="T125" i="1"/>
  <c r="U125" i="1" s="1"/>
  <c r="V125" i="1" s="1"/>
  <c r="T140" i="1"/>
  <c r="U140" i="1" s="1"/>
  <c r="V140" i="1" s="1"/>
  <c r="T15" i="1"/>
  <c r="U15" i="1" s="1"/>
  <c r="V15" i="1" s="1"/>
  <c r="T161" i="1"/>
  <c r="U161" i="1" s="1"/>
  <c r="V161" i="1" s="1"/>
  <c r="T20" i="1"/>
  <c r="U20" i="1" s="1"/>
  <c r="V20" i="1" s="1"/>
  <c r="T172" i="1"/>
  <c r="U172" i="1" s="1"/>
  <c r="V172" i="1" s="1"/>
  <c r="T89" i="1"/>
  <c r="U89" i="1" s="1"/>
  <c r="V89" i="1" s="1"/>
  <c r="T152" i="1"/>
  <c r="U152" i="1" s="1"/>
  <c r="V152" i="1" s="1"/>
  <c r="T21" i="1"/>
  <c r="U21" i="1" s="1"/>
  <c r="V21" i="1" s="1"/>
  <c r="T169" i="1"/>
  <c r="U169" i="1" s="1"/>
  <c r="V169" i="1" s="1"/>
  <c r="T105" i="1"/>
  <c r="U105" i="1" s="1"/>
  <c r="V105" i="1" s="1"/>
  <c r="T41" i="1"/>
  <c r="U41" i="1" s="1"/>
  <c r="V41" i="1" s="1"/>
  <c r="T168" i="1"/>
  <c r="U168" i="1" s="1"/>
  <c r="V168" i="1" s="1"/>
  <c r="T104" i="1"/>
  <c r="U104" i="1" s="1"/>
  <c r="V104" i="1" s="1"/>
  <c r="T40" i="1"/>
  <c r="U40" i="1" s="1"/>
  <c r="V40" i="1" s="1"/>
  <c r="T167" i="1"/>
  <c r="U167" i="1" s="1"/>
  <c r="V167" i="1" s="1"/>
  <c r="T142" i="1"/>
  <c r="U142" i="1" s="1"/>
  <c r="V142" i="1" s="1"/>
  <c r="T78" i="1"/>
  <c r="U78" i="1" s="1"/>
  <c r="V78" i="1" s="1"/>
  <c r="T63" i="1"/>
  <c r="U63" i="1" s="1"/>
  <c r="V63" i="1" s="1"/>
  <c r="T61" i="1"/>
  <c r="U61" i="1" s="1"/>
  <c r="V61" i="1" s="1"/>
  <c r="T164" i="1"/>
  <c r="U164" i="1" s="1"/>
  <c r="V164" i="1" s="1"/>
  <c r="T47" i="1"/>
  <c r="U47" i="1" s="1"/>
  <c r="V47" i="1" s="1"/>
  <c r="T34" i="1"/>
  <c r="U34" i="1" s="1"/>
  <c r="V34" i="1" s="1"/>
  <c r="T67" i="1"/>
  <c r="U67" i="1" s="1"/>
  <c r="V67" i="1" s="1"/>
  <c r="T130" i="1"/>
  <c r="U130" i="1" s="1"/>
  <c r="V130" i="1" s="1"/>
  <c r="T19" i="1"/>
  <c r="U19" i="1" s="1"/>
  <c r="V19" i="1" s="1"/>
  <c r="T124" i="1"/>
  <c r="U124" i="1" s="1"/>
  <c r="V124" i="1" s="1"/>
  <c r="T33" i="1"/>
  <c r="U33" i="1" s="1"/>
  <c r="V33" i="1" s="1"/>
  <c r="T160" i="1"/>
  <c r="U160" i="1" s="1"/>
  <c r="V160" i="1" s="1"/>
  <c r="T96" i="1"/>
  <c r="U96" i="1" s="1"/>
  <c r="V96" i="1" s="1"/>
  <c r="T32" i="1"/>
  <c r="U32" i="1" s="1"/>
  <c r="V32" i="1" s="1"/>
  <c r="T159" i="1"/>
  <c r="U159" i="1" s="1"/>
  <c r="V159" i="1" s="1"/>
  <c r="T95" i="1"/>
  <c r="U95" i="1" s="1"/>
  <c r="V95" i="1" s="1"/>
  <c r="T134" i="1"/>
  <c r="U134" i="1" s="1"/>
  <c r="V134" i="1" s="1"/>
  <c r="T70" i="1"/>
  <c r="U70" i="1" s="1"/>
  <c r="V70" i="1" s="1"/>
  <c r="T181" i="1"/>
  <c r="U181" i="1" s="1"/>
  <c r="V181" i="1" s="1"/>
  <c r="T171" i="1"/>
  <c r="U171" i="1" s="1"/>
  <c r="V171" i="1" s="1"/>
  <c r="T51" i="1"/>
  <c r="U51" i="1" s="1"/>
  <c r="V51" i="1" s="1"/>
  <c r="T170" i="1"/>
  <c r="U170" i="1" s="1"/>
  <c r="V170" i="1" s="1"/>
  <c r="T50" i="1"/>
  <c r="U50" i="1" s="1"/>
  <c r="V50" i="1" s="1"/>
  <c r="T131" i="1"/>
  <c r="U131" i="1" s="1"/>
  <c r="V131" i="1" s="1"/>
  <c r="T114" i="1"/>
  <c r="U114" i="1" s="1"/>
  <c r="V114" i="1" s="1"/>
  <c r="T79" i="1"/>
  <c r="U79" i="1" s="1"/>
  <c r="V79" i="1" s="1"/>
  <c r="T151" i="1"/>
  <c r="U151" i="1" s="1"/>
  <c r="V151" i="1" s="1"/>
  <c r="T173" i="1"/>
  <c r="U173" i="1" s="1"/>
  <c r="V173" i="1" s="1"/>
  <c r="T132" i="1"/>
  <c r="U132" i="1" s="1"/>
  <c r="V132" i="1" s="1"/>
  <c r="T53" i="1"/>
  <c r="U53" i="1" s="1"/>
  <c r="V53" i="1" s="1"/>
  <c r="V190" i="1" l="1"/>
  <c r="U190" i="1"/>
  <c r="F12" i="5" s="1"/>
  <c r="F52" i="5" s="1"/>
  <c r="F58" i="5" l="1"/>
</calcChain>
</file>

<file path=xl/sharedStrings.xml><?xml version="1.0" encoding="utf-8"?>
<sst xmlns="http://schemas.openxmlformats.org/spreadsheetml/2006/main" count="1238" uniqueCount="413">
  <si>
    <t>Název</t>
  </si>
  <si>
    <t>001</t>
  </si>
  <si>
    <t>vrátnice</t>
  </si>
  <si>
    <t>002</t>
  </si>
  <si>
    <t>sklad</t>
  </si>
  <si>
    <t>003</t>
  </si>
  <si>
    <t>004</t>
  </si>
  <si>
    <t>005</t>
  </si>
  <si>
    <t>chodba</t>
  </si>
  <si>
    <t>006</t>
  </si>
  <si>
    <t>007</t>
  </si>
  <si>
    <t>kancelář</t>
  </si>
  <si>
    <t>schodiště</t>
  </si>
  <si>
    <t>100</t>
  </si>
  <si>
    <t>101</t>
  </si>
  <si>
    <t>102</t>
  </si>
  <si>
    <t>103</t>
  </si>
  <si>
    <t>105</t>
  </si>
  <si>
    <t>106</t>
  </si>
  <si>
    <t>předsíň</t>
  </si>
  <si>
    <t>107</t>
  </si>
  <si>
    <t>108</t>
  </si>
  <si>
    <t>109</t>
  </si>
  <si>
    <t>110</t>
  </si>
  <si>
    <t>111</t>
  </si>
  <si>
    <t>112</t>
  </si>
  <si>
    <t>113</t>
  </si>
  <si>
    <t>114</t>
  </si>
  <si>
    <t>WC muži</t>
  </si>
  <si>
    <t>116</t>
  </si>
  <si>
    <t>úklidová komora</t>
  </si>
  <si>
    <t>WC ženy</t>
  </si>
  <si>
    <t>119</t>
  </si>
  <si>
    <t>120</t>
  </si>
  <si>
    <t>výtah</t>
  </si>
  <si>
    <t>201</t>
  </si>
  <si>
    <t>202</t>
  </si>
  <si>
    <t>203</t>
  </si>
  <si>
    <t>204</t>
  </si>
  <si>
    <t>205</t>
  </si>
  <si>
    <t>206</t>
  </si>
  <si>
    <t>207</t>
  </si>
  <si>
    <t>208</t>
  </si>
  <si>
    <t>210</t>
  </si>
  <si>
    <t>211</t>
  </si>
  <si>
    <t>212</t>
  </si>
  <si>
    <t>215</t>
  </si>
  <si>
    <t>216</t>
  </si>
  <si>
    <t>217</t>
  </si>
  <si>
    <t>218</t>
  </si>
  <si>
    <t>219</t>
  </si>
  <si>
    <t>220</t>
  </si>
  <si>
    <t>221</t>
  </si>
  <si>
    <t>301</t>
  </si>
  <si>
    <t>302</t>
  </si>
  <si>
    <t>303</t>
  </si>
  <si>
    <t>304</t>
  </si>
  <si>
    <t>305</t>
  </si>
  <si>
    <t>306</t>
  </si>
  <si>
    <t>server</t>
  </si>
  <si>
    <t>307</t>
  </si>
  <si>
    <t>308</t>
  </si>
  <si>
    <t>309</t>
  </si>
  <si>
    <t>310</t>
  </si>
  <si>
    <t>311</t>
  </si>
  <si>
    <t>313</t>
  </si>
  <si>
    <t>314</t>
  </si>
  <si>
    <t>315</t>
  </si>
  <si>
    <t>316</t>
  </si>
  <si>
    <t>317</t>
  </si>
  <si>
    <t>Kategorie</t>
  </si>
  <si>
    <t>I</t>
  </si>
  <si>
    <t>IV</t>
  </si>
  <si>
    <t>V</t>
  </si>
  <si>
    <t>II</t>
  </si>
  <si>
    <t>III</t>
  </si>
  <si>
    <t>VI</t>
  </si>
  <si>
    <t xml:space="preserve">Četnost </t>
  </si>
  <si>
    <t>m2/měsíc</t>
  </si>
  <si>
    <t>Denní</t>
  </si>
  <si>
    <t>Víkend</t>
  </si>
  <si>
    <t>T</t>
  </si>
  <si>
    <t>M</t>
  </si>
  <si>
    <t>Q</t>
  </si>
  <si>
    <t>1/2 roku</t>
  </si>
  <si>
    <t>1 rok</t>
  </si>
  <si>
    <t>Po-Ne</t>
  </si>
  <si>
    <t>Po-Pá</t>
  </si>
  <si>
    <t>So</t>
  </si>
  <si>
    <t>Ne</t>
  </si>
  <si>
    <t>Objekt</t>
  </si>
  <si>
    <t xml:space="preserve">Podlaží </t>
  </si>
  <si>
    <t>Číslo dveří</t>
  </si>
  <si>
    <t xml:space="preserve">Podlaha </t>
  </si>
  <si>
    <t>Plocha m2</t>
  </si>
  <si>
    <t>Řádek</t>
  </si>
  <si>
    <t>Položka</t>
  </si>
  <si>
    <t>Měrná jednotka [MJ]</t>
  </si>
  <si>
    <t>MAXIMÁLNÍ CENA za měrnou jednotku (MJ) 
v Kč bez DPH</t>
  </si>
  <si>
    <t>Papírové Z-Z ručníky</t>
  </si>
  <si>
    <t>ks (balíček)</t>
  </si>
  <si>
    <t>Toaletní papír v roli 28</t>
  </si>
  <si>
    <t>ks 
(role)</t>
  </si>
  <si>
    <t>ks</t>
  </si>
  <si>
    <t>Sáčky na odpadky</t>
  </si>
  <si>
    <t>role</t>
  </si>
  <si>
    <t>Pytle zelené, žluté</t>
  </si>
  <si>
    <t xml:space="preserve">Název </t>
  </si>
  <si>
    <t>Popis</t>
  </si>
  <si>
    <t>např. posluchárny, učebny, laboratoře, počítačové učebny, odpočinkové místnosti</t>
  </si>
  <si>
    <t>Jed. cena/ m2</t>
  </si>
  <si>
    <t>dodavatel nic nevyplňuje, propíše se z listu "Úklid kategorie"</t>
  </si>
  <si>
    <t>cena za úklid/měsíc</t>
  </si>
  <si>
    <t>cena za úklid/rok</t>
  </si>
  <si>
    <t>ÚKLID DLE KATEGORIÍ</t>
  </si>
  <si>
    <t>Maximální cena za jednotlivé položky 
v Kč BEZ DPH / rok</t>
  </si>
  <si>
    <t>ÚKLID MÍSTNOSTÍ</t>
  </si>
  <si>
    <t xml:space="preserve">Cena úklid </t>
  </si>
  <si>
    <t>Předpokládaná spotřeba / 1 rok</t>
  </si>
  <si>
    <t>155</t>
  </si>
  <si>
    <t>145</t>
  </si>
  <si>
    <t>146</t>
  </si>
  <si>
    <t>149</t>
  </si>
  <si>
    <t>152</t>
  </si>
  <si>
    <t>151</t>
  </si>
  <si>
    <t>150</t>
  </si>
  <si>
    <t>135</t>
  </si>
  <si>
    <t>134</t>
  </si>
  <si>
    <t>133</t>
  </si>
  <si>
    <t>132</t>
  </si>
  <si>
    <t>153</t>
  </si>
  <si>
    <t>154</t>
  </si>
  <si>
    <t>121</t>
  </si>
  <si>
    <t>143</t>
  </si>
  <si>
    <t>144</t>
  </si>
  <si>
    <t>137</t>
  </si>
  <si>
    <t>148</t>
  </si>
  <si>
    <t>141</t>
  </si>
  <si>
    <t>125</t>
  </si>
  <si>
    <t>127</t>
  </si>
  <si>
    <t>126</t>
  </si>
  <si>
    <t>124</t>
  </si>
  <si>
    <t>131</t>
  </si>
  <si>
    <t>130</t>
  </si>
  <si>
    <t>129</t>
  </si>
  <si>
    <t>128</t>
  </si>
  <si>
    <t>122</t>
  </si>
  <si>
    <t>147</t>
  </si>
  <si>
    <t>140</t>
  </si>
  <si>
    <t>139</t>
  </si>
  <si>
    <t>138</t>
  </si>
  <si>
    <t>123</t>
  </si>
  <si>
    <t>104</t>
  </si>
  <si>
    <t>142</t>
  </si>
  <si>
    <t>225</t>
  </si>
  <si>
    <t>224</t>
  </si>
  <si>
    <t>223</t>
  </si>
  <si>
    <t>222</t>
  </si>
  <si>
    <t>226</t>
  </si>
  <si>
    <t>227</t>
  </si>
  <si>
    <t>239</t>
  </si>
  <si>
    <t>238</t>
  </si>
  <si>
    <t>237</t>
  </si>
  <si>
    <t>236</t>
  </si>
  <si>
    <t>235</t>
  </si>
  <si>
    <t>234</t>
  </si>
  <si>
    <t>233</t>
  </si>
  <si>
    <t>230</t>
  </si>
  <si>
    <t>231</t>
  </si>
  <si>
    <t>229</t>
  </si>
  <si>
    <t>228</t>
  </si>
  <si>
    <t>330</t>
  </si>
  <si>
    <t>322</t>
  </si>
  <si>
    <t>321</t>
  </si>
  <si>
    <t>320</t>
  </si>
  <si>
    <t>319</t>
  </si>
  <si>
    <t>323</t>
  </si>
  <si>
    <t>332</t>
  </si>
  <si>
    <t>329</t>
  </si>
  <si>
    <t>331</t>
  </si>
  <si>
    <t>324</t>
  </si>
  <si>
    <t>328</t>
  </si>
  <si>
    <t>327</t>
  </si>
  <si>
    <t>326</t>
  </si>
  <si>
    <t>318</t>
  </si>
  <si>
    <t>325</t>
  </si>
  <si>
    <t>kancelář děkana</t>
  </si>
  <si>
    <t>Příloha č. 3 - Specifikace Služeb, místa plnění a nabídková (smluvní) cena</t>
  </si>
  <si>
    <t>cena/m2 v Kč bez DPH</t>
  </si>
  <si>
    <t>např. kanceláře, zasedací místnosti, pracovny apod.</t>
  </si>
  <si>
    <t>OPERATIVNÍ SLUŽBA</t>
  </si>
  <si>
    <t>Druh Operativní služby</t>
  </si>
  <si>
    <t>předpokládaný počet člověkohodin/ rok</t>
  </si>
  <si>
    <t xml:space="preserve">cena / rok v Kč bez DPH:        </t>
  </si>
  <si>
    <t>MIMOŘÁDNÝ ÚKLID (MÚ)</t>
  </si>
  <si>
    <t>Druh MÚ</t>
  </si>
  <si>
    <t xml:space="preserve">předvídaný MÚ </t>
  </si>
  <si>
    <t>HYGIENICKÝ SERVIS</t>
  </si>
  <si>
    <t>Cena celkem za rok bez DPH (předpoklad)</t>
  </si>
  <si>
    <t>Všechny ceny jsou uvedeny bez  DPH.</t>
  </si>
  <si>
    <t>Fakturace všech Služeb bude probíhat na základě skutečné provedeného rozsahu Služeb a jednotkových cen.</t>
  </si>
  <si>
    <t>koberec</t>
  </si>
  <si>
    <t>dlažba</t>
  </si>
  <si>
    <t>lino</t>
  </si>
  <si>
    <t>IV.</t>
  </si>
  <si>
    <t>II.</t>
  </si>
  <si>
    <t>VI.</t>
  </si>
  <si>
    <t>Předpokládaná cena / 1 rok</t>
  </si>
  <si>
    <t>cena za úklid/3roky</t>
  </si>
  <si>
    <t>LS</t>
  </si>
  <si>
    <t>LS1NP</t>
  </si>
  <si>
    <t>zádveří</t>
  </si>
  <si>
    <t>velín</t>
  </si>
  <si>
    <t>vstupní hala</t>
  </si>
  <si>
    <t>rozvaděč</t>
  </si>
  <si>
    <t>schodišťový prostor</t>
  </si>
  <si>
    <t>105a</t>
  </si>
  <si>
    <t>115a</t>
  </si>
  <si>
    <t>fakultativní modelování</t>
  </si>
  <si>
    <t>115b</t>
  </si>
  <si>
    <t>modelování - ateliéry</t>
  </si>
  <si>
    <t>117a</t>
  </si>
  <si>
    <t>kresba a malba</t>
  </si>
  <si>
    <t>117b</t>
  </si>
  <si>
    <t>ateliér ilustrace grafika</t>
  </si>
  <si>
    <t>117c</t>
  </si>
  <si>
    <t>ateliér kniha a tvarování</t>
  </si>
  <si>
    <t>118</t>
  </si>
  <si>
    <t>laboratoř - Black box</t>
  </si>
  <si>
    <t>119a</t>
  </si>
  <si>
    <t>laboratoř - režie</t>
  </si>
  <si>
    <t>laboratoř - nahrávací studio</t>
  </si>
  <si>
    <t>multifunkční prostor</t>
  </si>
  <si>
    <t>128a</t>
  </si>
  <si>
    <t>elektromístnost</t>
  </si>
  <si>
    <t>laboratoř - máčení papíru</t>
  </si>
  <si>
    <t>WC ženy, invalida, sprcha</t>
  </si>
  <si>
    <t>136a</t>
  </si>
  <si>
    <t>dílna - vstup</t>
  </si>
  <si>
    <t>136b</t>
  </si>
  <si>
    <t>dílna - design</t>
  </si>
  <si>
    <t>136c</t>
  </si>
  <si>
    <t>dílna - lakovna</t>
  </si>
  <si>
    <t>136d</t>
  </si>
  <si>
    <t>dílna - kovo</t>
  </si>
  <si>
    <t>WC muži, invalida, sprcha</t>
  </si>
  <si>
    <t>laboratoř - sochařství</t>
  </si>
  <si>
    <t>laboratoř - sádrovna</t>
  </si>
  <si>
    <t>laboratoř - keramika I.</t>
  </si>
  <si>
    <t>laboratoř - keramika II.</t>
  </si>
  <si>
    <t>144b</t>
  </si>
  <si>
    <t>laboratoř - sklo</t>
  </si>
  <si>
    <t>laboratoř - kov a šperk</t>
  </si>
  <si>
    <t>laboratoř - hlubotisk/knihtisk</t>
  </si>
  <si>
    <t>laboratoř - litografie/ofset</t>
  </si>
  <si>
    <t>laboratoř - sítotisk</t>
  </si>
  <si>
    <t>149a</t>
  </si>
  <si>
    <t>dveře do LS 149</t>
  </si>
  <si>
    <t>149b</t>
  </si>
  <si>
    <t>laboratoř - sítotisk/mokrý proces</t>
  </si>
  <si>
    <t>149c</t>
  </si>
  <si>
    <t>laboratoř - sítotisk/suchý proces</t>
  </si>
  <si>
    <t>laboratoř - Blue box</t>
  </si>
  <si>
    <t>prezentační místnost</t>
  </si>
  <si>
    <t>strojovna chlazení</t>
  </si>
  <si>
    <t>156</t>
  </si>
  <si>
    <t>sklad odpadků</t>
  </si>
  <si>
    <t>157</t>
  </si>
  <si>
    <t>dvůr</t>
  </si>
  <si>
    <t>158</t>
  </si>
  <si>
    <t>strojovna ÚT</t>
  </si>
  <si>
    <t>159</t>
  </si>
  <si>
    <t>160</t>
  </si>
  <si>
    <t>LS1PP</t>
  </si>
  <si>
    <t>strojovna sprinklerů</t>
  </si>
  <si>
    <t>002a</t>
  </si>
  <si>
    <t>vodní nádrž</t>
  </si>
  <si>
    <t>zaústění kolektoru</t>
  </si>
  <si>
    <t>003a</t>
  </si>
  <si>
    <t>dveře do LS 003</t>
  </si>
  <si>
    <t>trafo</t>
  </si>
  <si>
    <t>rozvaděč VN</t>
  </si>
  <si>
    <t>rozvaděče - trafo</t>
  </si>
  <si>
    <t>záložní zdroj (dieselagregát)</t>
  </si>
  <si>
    <t>LS2NP</t>
  </si>
  <si>
    <t>200</t>
  </si>
  <si>
    <t>200a</t>
  </si>
  <si>
    <t>pracovna pedagogů</t>
  </si>
  <si>
    <t>oděvní dílna vč. řezačky kůže</t>
  </si>
  <si>
    <t>209a</t>
  </si>
  <si>
    <t>ateliér fashion design</t>
  </si>
  <si>
    <t>209b</t>
  </si>
  <si>
    <t>ateliér design oděvu</t>
  </si>
  <si>
    <t>209c</t>
  </si>
  <si>
    <t>ateliér design obuvi a módních doplňků</t>
  </si>
  <si>
    <t>WC ženy - sprchy</t>
  </si>
  <si>
    <t>WC muži - sprchy</t>
  </si>
  <si>
    <t>212a</t>
  </si>
  <si>
    <t>212b</t>
  </si>
  <si>
    <t>213a</t>
  </si>
  <si>
    <t>ateliér malba</t>
  </si>
  <si>
    <t>213b</t>
  </si>
  <si>
    <t>ateliér design  - modelovna/Clay</t>
  </si>
  <si>
    <t>213c</t>
  </si>
  <si>
    <t>ateliér produktový design</t>
  </si>
  <si>
    <t>213d</t>
  </si>
  <si>
    <t>ateliér průmyslový design</t>
  </si>
  <si>
    <t>213e</t>
  </si>
  <si>
    <t>ateliér keramika</t>
  </si>
  <si>
    <t>213f</t>
  </si>
  <si>
    <t>ateliér design kovu a šperku</t>
  </si>
  <si>
    <t>213g</t>
  </si>
  <si>
    <t>projekty</t>
  </si>
  <si>
    <t>213h</t>
  </si>
  <si>
    <t>ateliér ilustrace</t>
  </si>
  <si>
    <t>213i</t>
  </si>
  <si>
    <t>ateliér komiks a ilustrace pro děti</t>
  </si>
  <si>
    <t>213j</t>
  </si>
  <si>
    <t>ateliér animovaná a interaktivní tvorba</t>
  </si>
  <si>
    <t>214a</t>
  </si>
  <si>
    <t>ateliér grafického designu</t>
  </si>
  <si>
    <t>214b</t>
  </si>
  <si>
    <t>ateliér vizuální komunikace</t>
  </si>
  <si>
    <t>strojovna VZT</t>
  </si>
  <si>
    <t>fotoateliér</t>
  </si>
  <si>
    <t>laboratoř - PC střižna</t>
  </si>
  <si>
    <t>fotoateliér - studenti</t>
  </si>
  <si>
    <t>fotokomora</t>
  </si>
  <si>
    <t>kancelář - technik</t>
  </si>
  <si>
    <t>232</t>
  </si>
  <si>
    <t>tiskárny</t>
  </si>
  <si>
    <t>PC učebna</t>
  </si>
  <si>
    <t>LS3NP</t>
  </si>
  <si>
    <t>300</t>
  </si>
  <si>
    <t>300a</t>
  </si>
  <si>
    <t>kancelář - proděkan</t>
  </si>
  <si>
    <t>kancelář - tajemník</t>
  </si>
  <si>
    <t>sprcha</t>
  </si>
  <si>
    <t>kancelář - sekretariát</t>
  </si>
  <si>
    <t>pochozí střecha - terasa</t>
  </si>
  <si>
    <t>312a</t>
  </si>
  <si>
    <t>ateliér multimédia</t>
  </si>
  <si>
    <t>312b</t>
  </si>
  <si>
    <t>ateliér nová média</t>
  </si>
  <si>
    <t>312c</t>
  </si>
  <si>
    <t>ateliér intermédia</t>
  </si>
  <si>
    <t>ateliér</t>
  </si>
  <si>
    <t>zasedací místnost</t>
  </si>
  <si>
    <t>333</t>
  </si>
  <si>
    <t>334</t>
  </si>
  <si>
    <t>335</t>
  </si>
  <si>
    <t>336</t>
  </si>
  <si>
    <t>337</t>
  </si>
  <si>
    <t>338</t>
  </si>
  <si>
    <t>chladící věž + VZT</t>
  </si>
  <si>
    <t>339</t>
  </si>
  <si>
    <t>ČIŠTĚNÍ OKEN</t>
  </si>
  <si>
    <t xml:space="preserve">Cena okna </t>
  </si>
  <si>
    <t>cena/rok</t>
  </si>
  <si>
    <t>ZČU</t>
  </si>
  <si>
    <t>cena /3roky</t>
  </si>
  <si>
    <t xml:space="preserve">marmoleum </t>
  </si>
  <si>
    <t>I.</t>
  </si>
  <si>
    <t>marmoleum</t>
  </si>
  <si>
    <t>vinylová protiskluzová podlaha</t>
  </si>
  <si>
    <t>leštěný beton</t>
  </si>
  <si>
    <t>III.</t>
  </si>
  <si>
    <t>dřevo</t>
  </si>
  <si>
    <t>beton</t>
  </si>
  <si>
    <t>zámkovka</t>
  </si>
  <si>
    <t>gumové rohože</t>
  </si>
  <si>
    <t>kapenkový kov</t>
  </si>
  <si>
    <t>V.</t>
  </si>
  <si>
    <r>
      <t xml:space="preserve">Balíček skládaných z-z ručníků. 2vrstvé, bílé, 100% celuloza, rozměr 23 x 25cm, </t>
    </r>
    <r>
      <rPr>
        <b/>
        <sz val="11"/>
        <rFont val="Calibri"/>
        <family val="2"/>
        <charset val="238"/>
      </rPr>
      <t xml:space="preserve">1ks (balíček) min. 150ks papírových ručníků.  </t>
    </r>
  </si>
  <si>
    <r>
      <t>Role průmyslová 28, 2vrstvý, bílý, 100% celuloza.</t>
    </r>
    <r>
      <rPr>
        <b/>
        <sz val="11"/>
        <rFont val="Calibri"/>
        <family val="2"/>
        <charset val="238"/>
      </rPr>
      <t xml:space="preserve">  </t>
    </r>
    <r>
      <rPr>
        <b/>
        <sz val="12"/>
        <rFont val="Calibri"/>
        <family val="2"/>
        <charset val="238"/>
      </rPr>
      <t xml:space="preserve">
Návin min. 280 bmprůměr dutinky max. 7,5 cm.</t>
    </r>
    <r>
      <rPr>
        <sz val="12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Určeno do zásobníků.</t>
    </r>
  </si>
  <si>
    <t>VŮNĚ WC - gel - "vanička"</t>
  </si>
  <si>
    <t>Osvěžovač vzduchu, gel - "vanička". Náplň 150 g - 200 g.</t>
  </si>
  <si>
    <t>MÝDLO  TEKUTÉ - bez aplikátoru</t>
  </si>
  <si>
    <t>Husté tekuté mýdlo s glycerinem, s přírodními výtažky, balení bez aplikátoru.
Náplň 5 - 6 l. Obsah NaCl max. 1%. Nutno doložit potvrzením od  výrobce.</t>
  </si>
  <si>
    <t>50 x 60 cm - 30 litrů. Tloušťka min. 6 mic. Role 50 - 60 ks.</t>
  </si>
  <si>
    <t>63 x 74 cm - 60 litrů. Tloušťka min. 7 mic. Role 50 - 60 ks.</t>
  </si>
  <si>
    <t>70 x 110 cm - 120 litrů, ze silné folie tl. min. 60 mikronů. Role 25 - 30 ks.</t>
  </si>
  <si>
    <t>Pytle černé, modré silné</t>
  </si>
  <si>
    <t>70 x 110 cm - 120 litrů, ze silné folie tl. min. 100 mikronů. Role 15 - 20 ks.</t>
  </si>
  <si>
    <t>VII.a</t>
  </si>
  <si>
    <t>VII.b</t>
  </si>
  <si>
    <t>SOUHRN (dodavatel nic nevyplňuje, vypočte se automaticky)</t>
  </si>
  <si>
    <t>cena za 1 člověkohodinu  
v Kč bez DPH</t>
  </si>
  <si>
    <t xml:space="preserve">ČIŠTĚNÍ OKEN </t>
  </si>
  <si>
    <t>nepředvídaný MÚ - víkendový  (viz čl. 2.8 Smlouvy)</t>
  </si>
  <si>
    <t>nepředvídaný MÚ - obvyklá doba ((viz čl. 2.5 Smlouvy)</t>
  </si>
  <si>
    <t>např. technické prostory, úklidové komory apod.</t>
  </si>
  <si>
    <t>např. sklady, skladovací prostory apod.</t>
  </si>
  <si>
    <t>např. umývárny, WC, sprchy, kuchyňky apod.</t>
  </si>
  <si>
    <t>např. vstupní haly, společné prostory – schodiště, chodby, výtahy apod.</t>
  </si>
  <si>
    <t>operativní služba o víkendech (obvykle 8:00 -12:00)</t>
  </si>
  <si>
    <t>operativní služba při mimořádných akcích ve večerních časech (obvykle 18:00 - 24:00)</t>
  </si>
  <si>
    <t>čištění světelných zdrojů (6 řad světel), 
3.NP vlhké omytí a setření prachu vnitřních parapetů a traverz (kov. nosníků) 
2.NP vlhké omytí a setření prachu VZT - (horní hrana VZT  ve výšce cca 3,5 m)</t>
  </si>
  <si>
    <t>V ceně Služby kat. VII.b jsou zahrnuty i náklady na technická opatření či prostředky na provení prací ve výšce (např. náklady na zajištění plošiny a její provoz atp.)</t>
  </si>
  <si>
    <t>ČIŠTĚNÍ SVĚTEL, VNITŘNÍCH PARAPETŮ, TRAVERZ A TĚLESA VZDUCHOTECHNIKY - práce ve výšce</t>
  </si>
  <si>
    <t>VIII</t>
  </si>
  <si>
    <t xml:space="preserve">ČIŠTĚNÍ SVĚTEL, VNITŘNÍCH PARAPETŮ, TRAVERZ A TĚLESA VZDUCHOTECHNIKY - práce ve výšce </t>
  </si>
  <si>
    <r>
      <t>V ceně Služby kat</t>
    </r>
    <r>
      <rPr>
        <sz val="11"/>
        <color rgb="FFFF000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 VIII. "ČIŠTĚNÍ SVĚTEL, VNITŘNÍCH PARAPETŮ, TRAVERZ A TĚLESA VZDUCHOTECHNIKY - </t>
    </r>
    <r>
      <rPr>
        <sz val="11"/>
        <color rgb="FFFF0000"/>
        <rFont val="Calibri"/>
        <family val="2"/>
        <charset val="238"/>
        <scheme val="minor"/>
      </rPr>
      <t>"</t>
    </r>
    <r>
      <rPr>
        <sz val="11"/>
        <color theme="1"/>
        <rFont val="Calibri"/>
        <family val="2"/>
        <charset val="238"/>
        <scheme val="minor"/>
      </rPr>
      <t>práce ve výšce" jsou zahrnuty i náklady na technická opatření či prostředky na provedení prací ve výšce (např. náklady na zajištění plošiny a její provoz atp.)</t>
    </r>
  </si>
  <si>
    <t>čištění oken a vnějších obvodových skleněných stěn budovy - práce ve výšce (použití plošiny apod.) - detailnější popis viz popis kategorie VII. v příloze č. 2 smlouvy</t>
  </si>
  <si>
    <t>čištění oken a  vnějších skleněných stěn budovy (bez nutnosti práce ve výšce) - detailnější popis viz popis kategorie VII. v příloze č. 2 smlouvy</t>
  </si>
  <si>
    <r>
      <t xml:space="preserve">čištění oken a vnějších obvodových skleněných stěn budovy - </t>
    </r>
    <r>
      <rPr>
        <b/>
        <sz val="11"/>
        <rFont val="Calibri"/>
        <family val="2"/>
        <charset val="238"/>
        <scheme val="minor"/>
      </rPr>
      <t xml:space="preserve">práce ve výšce </t>
    </r>
    <r>
      <rPr>
        <sz val="11"/>
        <rFont val="Calibri"/>
        <family val="2"/>
        <charset val="238"/>
        <scheme val="minor"/>
      </rPr>
      <t>(použití plošiny apod.) - detailnější popis viz popis kategorie VII. v příloze č. 2 smlouvy</t>
    </r>
  </si>
  <si>
    <t>ČIŠTĚNÍ OKEN (kat. VII)</t>
  </si>
  <si>
    <t>ÚKLID DLE KATEGORIÍ (kat. I až VI)</t>
  </si>
  <si>
    <t>ČIŠTĚNÍ SVĚTEL, VNITŘNÍCH PARAPETŮ, TRAVERZ A TĚLESA VZDUCHOTECHNIKY (kat. VIII)</t>
  </si>
  <si>
    <t>bm</t>
  </si>
  <si>
    <t>FDU</t>
  </si>
  <si>
    <t>Úklid pro ZČU v Plzni, Univerzitní 28, FDU (2025-2028)</t>
  </si>
  <si>
    <t>CELKOVÁ NABÍDKOVÁ CENA (ZA 1 ROK)  V KČ BEZ DPH (bude uvedena v krycím listu nabídky)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</si>
</sst>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8974"/>
        <bgColor indexed="64"/>
      </patternFill>
    </fill>
    <fill>
      <patternFill patternType="solid">
        <fgColor theme="1" tint="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9" fillId="0" borderId="0"/>
  </cellStyleXfs>
  <cellXfs count="290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center" vertical="center"/>
    </xf>
    <xf numFmtId="4" fontId="0" fillId="0" borderId="0" xfId="0" applyNumberFormat="1"/>
    <xf numFmtId="0" fontId="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7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8" borderId="0" xfId="0" applyFont="1" applyFill="1"/>
    <xf numFmtId="0" fontId="0" fillId="8" borderId="0" xfId="0" applyFill="1"/>
    <xf numFmtId="49" fontId="0" fillId="8" borderId="0" xfId="0" applyNumberFormat="1" applyFill="1"/>
    <xf numFmtId="4" fontId="0" fillId="8" borderId="0" xfId="0" applyNumberFormat="1" applyFill="1"/>
    <xf numFmtId="4" fontId="2" fillId="8" borderId="0" xfId="0" applyNumberFormat="1" applyFont="1" applyFill="1" applyAlignment="1">
      <alignment horizontal="center" vertical="center"/>
    </xf>
    <xf numFmtId="4" fontId="8" fillId="8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/>
    <xf numFmtId="1" fontId="3" fillId="0" borderId="0" xfId="0" applyNumberFormat="1" applyFont="1"/>
    <xf numFmtId="4" fontId="19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6" fillId="9" borderId="24" xfId="0" applyNumberFormat="1" applyFont="1" applyFill="1" applyBorder="1" applyAlignment="1">
      <alignment horizontal="center" vertical="center"/>
    </xf>
    <xf numFmtId="164" fontId="16" fillId="0" borderId="32" xfId="0" applyNumberFormat="1" applyFont="1" applyBorder="1" applyAlignment="1">
      <alignment horizontal="center" vertical="center"/>
    </xf>
    <xf numFmtId="164" fontId="16" fillId="9" borderId="32" xfId="0" applyNumberFormat="1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3" borderId="3" xfId="0" applyNumberFormat="1" applyFill="1" applyBorder="1" applyAlignment="1" applyProtection="1">
      <alignment horizontal="right" vertical="center" indent="1"/>
      <protection locked="0"/>
    </xf>
    <xf numFmtId="0" fontId="1" fillId="5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0" fillId="13" borderId="3" xfId="0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44" fontId="1" fillId="13" borderId="3" xfId="0" applyNumberFormat="1" applyFont="1" applyFill="1" applyBorder="1" applyAlignment="1">
      <alignment horizontal="center" vertical="center" wrapText="1"/>
    </xf>
    <xf numFmtId="164" fontId="18" fillId="13" borderId="12" xfId="0" applyNumberFormat="1" applyFont="1" applyFill="1" applyBorder="1"/>
    <xf numFmtId="0" fontId="4" fillId="7" borderId="2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44" fontId="1" fillId="13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9" fontId="0" fillId="0" borderId="14" xfId="0" applyNumberFormat="1" applyBorder="1"/>
    <xf numFmtId="49" fontId="3" fillId="0" borderId="14" xfId="0" applyNumberFormat="1" applyFont="1" applyBorder="1"/>
    <xf numFmtId="1" fontId="3" fillId="0" borderId="14" xfId="0" applyNumberFormat="1" applyFont="1" applyBorder="1" applyAlignment="1">
      <alignment horizontal="center" vertical="center"/>
    </xf>
    <xf numFmtId="4" fontId="3" fillId="0" borderId="14" xfId="0" applyNumberFormat="1" applyFont="1" applyBorder="1"/>
    <xf numFmtId="1" fontId="3" fillId="10" borderId="14" xfId="0" applyNumberFormat="1" applyFont="1" applyFill="1" applyBorder="1"/>
    <xf numFmtId="4" fontId="1" fillId="4" borderId="14" xfId="0" applyNumberFormat="1" applyFont="1" applyFill="1" applyBorder="1" applyAlignment="1">
      <alignment horizontal="center" vertical="center"/>
    </xf>
    <xf numFmtId="4" fontId="0" fillId="0" borderId="14" xfId="0" applyNumberFormat="1" applyBorder="1"/>
    <xf numFmtId="4" fontId="0" fillId="0" borderId="15" xfId="0" applyNumberFormat="1" applyBorder="1"/>
    <xf numFmtId="0" fontId="1" fillId="11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4" fillId="7" borderId="5" xfId="0" applyNumberFormat="1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4" fontId="4" fillId="7" borderId="28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6" fillId="0" borderId="24" xfId="0" applyNumberFormat="1" applyFont="1" applyBorder="1" applyAlignment="1">
      <alignment horizontal="center" vertical="center"/>
    </xf>
    <xf numFmtId="164" fontId="16" fillId="0" borderId="18" xfId="0" applyNumberFormat="1" applyFont="1" applyBorder="1" applyAlignment="1">
      <alignment horizontal="center" vertical="center"/>
    </xf>
    <xf numFmtId="4" fontId="21" fillId="0" borderId="18" xfId="0" applyNumberFormat="1" applyFont="1" applyBorder="1" applyAlignment="1">
      <alignment horizontal="center"/>
    </xf>
    <xf numFmtId="164" fontId="16" fillId="0" borderId="20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1" fontId="3" fillId="16" borderId="3" xfId="0" applyNumberFormat="1" applyFont="1" applyFill="1" applyBorder="1" applyAlignment="1">
      <alignment horizontal="center" vertical="center"/>
    </xf>
    <xf numFmtId="1" fontId="0" fillId="16" borderId="3" xfId="0" applyNumberFormat="1" applyFill="1" applyBorder="1"/>
    <xf numFmtId="4" fontId="1" fillId="16" borderId="3" xfId="0" applyNumberFormat="1" applyFont="1" applyFill="1" applyBorder="1" applyAlignment="1">
      <alignment horizontal="center" vertical="center"/>
    </xf>
    <xf numFmtId="4" fontId="0" fillId="16" borderId="3" xfId="0" applyNumberFormat="1" applyFill="1" applyBorder="1" applyAlignment="1">
      <alignment horizontal="center" vertical="center"/>
    </xf>
    <xf numFmtId="4" fontId="0" fillId="16" borderId="3" xfId="0" applyNumberFormat="1" applyFill="1" applyBorder="1"/>
    <xf numFmtId="4" fontId="0" fillId="16" borderId="4" xfId="0" applyNumberFormat="1" applyFill="1" applyBorder="1"/>
    <xf numFmtId="1" fontId="3" fillId="16" borderId="3" xfId="0" applyNumberFormat="1" applyFont="1" applyFill="1" applyBorder="1"/>
    <xf numFmtId="1" fontId="0" fillId="10" borderId="3" xfId="0" applyNumberFormat="1" applyFill="1" applyBorder="1" applyAlignment="1">
      <alignment horizontal="center" vertical="center"/>
    </xf>
    <xf numFmtId="1" fontId="3" fillId="10" borderId="3" xfId="0" applyNumberFormat="1" applyFont="1" applyFill="1" applyBorder="1"/>
    <xf numFmtId="4" fontId="1" fillId="10" borderId="3" xfId="0" applyNumberFormat="1" applyFont="1" applyFill="1" applyBorder="1" applyAlignment="1">
      <alignment horizontal="center" vertical="center"/>
    </xf>
    <xf numFmtId="4" fontId="0" fillId="10" borderId="3" xfId="0" applyNumberFormat="1" applyFill="1" applyBorder="1" applyAlignment="1">
      <alignment horizontal="center" vertical="center"/>
    </xf>
    <xf numFmtId="4" fontId="0" fillId="10" borderId="3" xfId="0" applyNumberFormat="1" applyFill="1" applyBorder="1"/>
    <xf numFmtId="4" fontId="0" fillId="10" borderId="4" xfId="0" applyNumberFormat="1" applyFill="1" applyBorder="1"/>
    <xf numFmtId="1" fontId="0" fillId="10" borderId="3" xfId="0" applyNumberFormat="1" applyFill="1" applyBorder="1"/>
    <xf numFmtId="49" fontId="3" fillId="10" borderId="3" xfId="0" applyNumberFormat="1" applyFont="1" applyFill="1" applyBorder="1"/>
    <xf numFmtId="49" fontId="3" fillId="10" borderId="35" xfId="0" applyNumberFormat="1" applyFont="1" applyFill="1" applyBorder="1" applyAlignment="1">
      <alignment horizontal="center" vertical="center"/>
    </xf>
    <xf numFmtId="0" fontId="23" fillId="10" borderId="3" xfId="0" applyFont="1" applyFill="1" applyBorder="1"/>
    <xf numFmtId="0" fontId="3" fillId="10" borderId="35" xfId="0" applyFont="1" applyFill="1" applyBorder="1" applyAlignment="1">
      <alignment horizontal="center" vertical="center"/>
    </xf>
    <xf numFmtId="49" fontId="0" fillId="10" borderId="3" xfId="0" applyNumberFormat="1" applyFill="1" applyBorder="1"/>
    <xf numFmtId="0" fontId="23" fillId="10" borderId="34" xfId="0" applyFont="1" applyFill="1" applyBorder="1"/>
    <xf numFmtId="0" fontId="3" fillId="16" borderId="35" xfId="0" applyFont="1" applyFill="1" applyBorder="1" applyAlignment="1">
      <alignment horizontal="center" vertical="center"/>
    </xf>
    <xf numFmtId="49" fontId="0" fillId="16" borderId="3" xfId="0" applyNumberFormat="1" applyFill="1" applyBorder="1"/>
    <xf numFmtId="49" fontId="3" fillId="16" borderId="3" xfId="0" applyNumberFormat="1" applyFont="1" applyFill="1" applyBorder="1"/>
    <xf numFmtId="49" fontId="3" fillId="16" borderId="35" xfId="0" applyNumberFormat="1" applyFont="1" applyFill="1" applyBorder="1" applyAlignment="1">
      <alignment horizontal="center" vertical="center"/>
    </xf>
    <xf numFmtId="0" fontId="23" fillId="16" borderId="3" xfId="0" applyFont="1" applyFill="1" applyBorder="1"/>
    <xf numFmtId="0" fontId="3" fillId="11" borderId="35" xfId="0" applyFont="1" applyFill="1" applyBorder="1" applyAlignment="1">
      <alignment horizontal="center" vertical="center"/>
    </xf>
    <xf numFmtId="49" fontId="0" fillId="11" borderId="3" xfId="0" applyNumberFormat="1" applyFill="1" applyBorder="1"/>
    <xf numFmtId="49" fontId="3" fillId="11" borderId="3" xfId="0" applyNumberFormat="1" applyFont="1" applyFill="1" applyBorder="1"/>
    <xf numFmtId="1" fontId="3" fillId="11" borderId="3" xfId="0" applyNumberFormat="1" applyFont="1" applyFill="1" applyBorder="1" applyAlignment="1">
      <alignment horizontal="center" vertical="center"/>
    </xf>
    <xf numFmtId="0" fontId="23" fillId="11" borderId="3" xfId="0" applyFont="1" applyFill="1" applyBorder="1"/>
    <xf numFmtId="1" fontId="0" fillId="11" borderId="3" xfId="0" applyNumberFormat="1" applyFill="1" applyBorder="1"/>
    <xf numFmtId="4" fontId="1" fillId="11" borderId="3" xfId="0" applyNumberFormat="1" applyFont="1" applyFill="1" applyBorder="1" applyAlignment="1">
      <alignment horizontal="center" vertical="center"/>
    </xf>
    <xf numFmtId="4" fontId="0" fillId="11" borderId="3" xfId="0" applyNumberFormat="1" applyFill="1" applyBorder="1" applyAlignment="1">
      <alignment horizontal="center" vertical="center"/>
    </xf>
    <xf numFmtId="4" fontId="0" fillId="11" borderId="3" xfId="0" applyNumberFormat="1" applyFill="1" applyBorder="1"/>
    <xf numFmtId="4" fontId="0" fillId="11" borderId="4" xfId="0" applyNumberFormat="1" applyFill="1" applyBorder="1"/>
    <xf numFmtId="1" fontId="3" fillId="11" borderId="3" xfId="0" applyNumberFormat="1" applyFont="1" applyFill="1" applyBorder="1"/>
    <xf numFmtId="0" fontId="3" fillId="11" borderId="0" xfId="0" applyFont="1" applyFill="1" applyAlignment="1">
      <alignment horizontal="center" vertical="center"/>
    </xf>
    <xf numFmtId="49" fontId="3" fillId="11" borderId="0" xfId="0" applyNumberFormat="1" applyFont="1" applyFill="1"/>
    <xf numFmtId="0" fontId="0" fillId="11" borderId="0" xfId="0" applyFill="1"/>
    <xf numFmtId="49" fontId="3" fillId="11" borderId="0" xfId="0" applyNumberFormat="1" applyFont="1" applyFill="1" applyAlignment="1">
      <alignment horizontal="center" vertical="center"/>
    </xf>
    <xf numFmtId="4" fontId="0" fillId="11" borderId="0" xfId="0" applyNumberFormat="1" applyFill="1"/>
    <xf numFmtId="1" fontId="3" fillId="11" borderId="0" xfId="0" applyNumberFormat="1" applyFont="1" applyFill="1"/>
    <xf numFmtId="4" fontId="21" fillId="11" borderId="0" xfId="0" applyNumberFormat="1" applyFont="1" applyFill="1" applyAlignment="1">
      <alignment horizontal="center"/>
    </xf>
    <xf numFmtId="164" fontId="16" fillId="11" borderId="0" xfId="0" applyNumberFormat="1" applyFont="1" applyFill="1" applyAlignment="1">
      <alignment horizontal="center" vertical="center"/>
    </xf>
    <xf numFmtId="164" fontId="16" fillId="11" borderId="19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49" fontId="0" fillId="2" borderId="3" xfId="0" applyNumberFormat="1" applyFill="1" applyBorder="1"/>
    <xf numFmtId="49" fontId="3" fillId="2" borderId="3" xfId="0" applyNumberFormat="1" applyFont="1" applyFill="1" applyBorder="1"/>
    <xf numFmtId="1" fontId="0" fillId="2" borderId="3" xfId="0" applyNumberFormat="1" applyFill="1" applyBorder="1" applyAlignment="1">
      <alignment horizontal="center" vertical="center"/>
    </xf>
    <xf numFmtId="0" fontId="23" fillId="2" borderId="3" xfId="0" applyFont="1" applyFill="1" applyBorder="1"/>
    <xf numFmtId="1" fontId="0" fillId="2" borderId="3" xfId="0" applyNumberFormat="1" applyFill="1" applyBorder="1"/>
    <xf numFmtId="4" fontId="1" fillId="2" borderId="3" xfId="0" applyNumberFormat="1" applyFont="1" applyFill="1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4" fontId="0" fillId="2" borderId="3" xfId="0" applyNumberFormat="1" applyFill="1" applyBorder="1"/>
    <xf numFmtId="4" fontId="0" fillId="2" borderId="4" xfId="0" applyNumberFormat="1" applyFill="1" applyBorder="1"/>
    <xf numFmtId="49" fontId="3" fillId="2" borderId="35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/>
    <xf numFmtId="0" fontId="0" fillId="2" borderId="3" xfId="0" applyFill="1" applyBorder="1"/>
    <xf numFmtId="0" fontId="3" fillId="15" borderId="35" xfId="0" applyFont="1" applyFill="1" applyBorder="1" applyAlignment="1">
      <alignment horizontal="center" vertical="center"/>
    </xf>
    <xf numFmtId="49" fontId="0" fillId="15" borderId="3" xfId="0" applyNumberFormat="1" applyFill="1" applyBorder="1"/>
    <xf numFmtId="49" fontId="3" fillId="15" borderId="3" xfId="0" applyNumberFormat="1" applyFont="1" applyFill="1" applyBorder="1"/>
    <xf numFmtId="1" fontId="3" fillId="15" borderId="3" xfId="0" applyNumberFormat="1" applyFont="1" applyFill="1" applyBorder="1" applyAlignment="1">
      <alignment horizontal="center" vertical="center"/>
    </xf>
    <xf numFmtId="0" fontId="23" fillId="15" borderId="3" xfId="0" applyFont="1" applyFill="1" applyBorder="1"/>
    <xf numFmtId="1" fontId="0" fillId="15" borderId="3" xfId="0" applyNumberFormat="1" applyFill="1" applyBorder="1"/>
    <xf numFmtId="0" fontId="0" fillId="15" borderId="3" xfId="0" applyFill="1" applyBorder="1"/>
    <xf numFmtId="4" fontId="1" fillId="15" borderId="3" xfId="0" applyNumberFormat="1" applyFont="1" applyFill="1" applyBorder="1" applyAlignment="1">
      <alignment horizontal="center" vertical="center"/>
    </xf>
    <xf numFmtId="4" fontId="0" fillId="15" borderId="3" xfId="0" applyNumberFormat="1" applyFill="1" applyBorder="1" applyAlignment="1">
      <alignment horizontal="center" vertical="center"/>
    </xf>
    <xf numFmtId="4" fontId="0" fillId="15" borderId="3" xfId="0" applyNumberFormat="1" applyFill="1" applyBorder="1"/>
    <xf numFmtId="4" fontId="0" fillId="15" borderId="4" xfId="0" applyNumberFormat="1" applyFill="1" applyBorder="1"/>
    <xf numFmtId="0" fontId="3" fillId="17" borderId="35" xfId="0" applyFont="1" applyFill="1" applyBorder="1" applyAlignment="1">
      <alignment horizontal="center" vertical="center"/>
    </xf>
    <xf numFmtId="49" fontId="0" fillId="17" borderId="3" xfId="0" applyNumberFormat="1" applyFill="1" applyBorder="1"/>
    <xf numFmtId="49" fontId="3" fillId="17" borderId="3" xfId="0" applyNumberFormat="1" applyFont="1" applyFill="1" applyBorder="1"/>
    <xf numFmtId="1" fontId="3" fillId="17" borderId="3" xfId="0" applyNumberFormat="1" applyFont="1" applyFill="1" applyBorder="1" applyAlignment="1">
      <alignment horizontal="center" vertical="center"/>
    </xf>
    <xf numFmtId="0" fontId="23" fillId="17" borderId="3" xfId="0" applyFont="1" applyFill="1" applyBorder="1"/>
    <xf numFmtId="1" fontId="0" fillId="17" borderId="3" xfId="0" applyNumberFormat="1" applyFill="1" applyBorder="1"/>
    <xf numFmtId="4" fontId="0" fillId="17" borderId="3" xfId="0" applyNumberFormat="1" applyFill="1" applyBorder="1" applyAlignment="1">
      <alignment horizontal="center" vertical="center"/>
    </xf>
    <xf numFmtId="4" fontId="0" fillId="17" borderId="3" xfId="0" applyNumberFormat="1" applyFill="1" applyBorder="1"/>
    <xf numFmtId="4" fontId="0" fillId="17" borderId="4" xfId="0" applyNumberFormat="1" applyFill="1" applyBorder="1"/>
    <xf numFmtId="1" fontId="3" fillId="17" borderId="3" xfId="0" applyNumberFormat="1" applyFont="1" applyFill="1" applyBorder="1"/>
    <xf numFmtId="0" fontId="0" fillId="17" borderId="3" xfId="0" applyFill="1" applyBorder="1"/>
    <xf numFmtId="49" fontId="3" fillId="17" borderId="35" xfId="0" applyNumberFormat="1" applyFont="1" applyFill="1" applyBorder="1" applyAlignment="1">
      <alignment horizontal="center" vertical="center"/>
    </xf>
    <xf numFmtId="4" fontId="1" fillId="18" borderId="3" xfId="0" applyNumberFormat="1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49" fontId="3" fillId="6" borderId="38" xfId="0" applyNumberFormat="1" applyFont="1" applyFill="1" applyBorder="1" applyAlignment="1">
      <alignment horizontal="center" vertical="center"/>
    </xf>
    <xf numFmtId="1" fontId="3" fillId="6" borderId="38" xfId="0" applyNumberFormat="1" applyFont="1" applyFill="1" applyBorder="1" applyAlignment="1">
      <alignment horizontal="center" vertical="center"/>
    </xf>
    <xf numFmtId="4" fontId="0" fillId="6" borderId="38" xfId="0" applyNumberFormat="1" applyFill="1" applyBorder="1" applyAlignment="1">
      <alignment horizontal="center" vertical="center"/>
    </xf>
    <xf numFmtId="4" fontId="0" fillId="6" borderId="39" xfId="0" applyNumberFormat="1" applyFill="1" applyBorder="1" applyAlignment="1">
      <alignment horizontal="center" vertical="center"/>
    </xf>
    <xf numFmtId="4" fontId="1" fillId="6" borderId="38" xfId="0" applyNumberFormat="1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49" fontId="24" fillId="0" borderId="3" xfId="0" applyNumberFormat="1" applyFont="1" applyBorder="1"/>
    <xf numFmtId="1" fontId="24" fillId="0" borderId="3" xfId="0" applyNumberFormat="1" applyFont="1" applyBorder="1" applyAlignment="1">
      <alignment horizontal="center" vertical="center"/>
    </xf>
    <xf numFmtId="49" fontId="24" fillId="0" borderId="35" xfId="0" applyNumberFormat="1" applyFont="1" applyBorder="1" applyAlignment="1">
      <alignment horizontal="center" vertical="center"/>
    </xf>
    <xf numFmtId="0" fontId="24" fillId="0" borderId="3" xfId="0" applyFont="1" applyBorder="1"/>
    <xf numFmtId="1" fontId="24" fillId="0" borderId="3" xfId="0" applyNumberFormat="1" applyFont="1" applyBorder="1"/>
    <xf numFmtId="4" fontId="25" fillId="0" borderId="3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/>
    </xf>
    <xf numFmtId="4" fontId="24" fillId="0" borderId="3" xfId="0" applyNumberFormat="1" applyFont="1" applyBorder="1"/>
    <xf numFmtId="4" fontId="24" fillId="0" borderId="4" xfId="0" applyNumberFormat="1" applyFont="1" applyBorder="1"/>
    <xf numFmtId="0" fontId="24" fillId="0" borderId="0" xfId="0" applyFont="1"/>
    <xf numFmtId="49" fontId="24" fillId="0" borderId="0" xfId="0" applyNumberFormat="1" applyFont="1"/>
    <xf numFmtId="0" fontId="0" fillId="0" borderId="0" xfId="0" applyAlignment="1">
      <alignment horizontal="center" vertical="center" wrapText="1"/>
    </xf>
    <xf numFmtId="0" fontId="12" fillId="21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/>
    </xf>
    <xf numFmtId="0" fontId="12" fillId="19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164" fontId="18" fillId="0" borderId="0" xfId="0" applyNumberFormat="1" applyFont="1"/>
    <xf numFmtId="164" fontId="0" fillId="3" borderId="3" xfId="0" applyNumberFormat="1" applyFill="1" applyBorder="1" applyAlignment="1">
      <alignment horizontal="center" vertical="center"/>
    </xf>
    <xf numFmtId="0" fontId="0" fillId="22" borderId="0" xfId="0" applyFill="1" applyAlignment="1">
      <alignment horizontal="center" vertical="center" wrapText="1"/>
    </xf>
    <xf numFmtId="0" fontId="0" fillId="22" borderId="0" xfId="0" applyFill="1" applyAlignment="1">
      <alignment horizontal="left" vertical="center" wrapText="1"/>
    </xf>
    <xf numFmtId="0" fontId="1" fillId="22" borderId="0" xfId="0" applyFont="1" applyFill="1" applyAlignment="1">
      <alignment horizontal="center" vertical="center" wrapText="1"/>
    </xf>
    <xf numFmtId="164" fontId="0" fillId="22" borderId="0" xfId="0" applyNumberFormat="1" applyFill="1" applyAlignment="1" applyProtection="1">
      <alignment horizontal="right" vertical="center" indent="1"/>
      <protection locked="0"/>
    </xf>
    <xf numFmtId="0" fontId="1" fillId="12" borderId="3" xfId="0" applyFont="1" applyFill="1" applyBorder="1" applyAlignment="1">
      <alignment horizontal="center" vertical="center" wrapText="1"/>
    </xf>
    <xf numFmtId="44" fontId="21" fillId="0" borderId="3" xfId="0" applyNumberFormat="1" applyFont="1" applyBorder="1"/>
    <xf numFmtId="0" fontId="10" fillId="0" borderId="3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top" wrapText="1"/>
    </xf>
    <xf numFmtId="164" fontId="0" fillId="0" borderId="3" xfId="0" applyNumberFormat="1" applyBorder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horizontal="right" vertical="center" indent="1"/>
      <protection locked="0"/>
    </xf>
    <xf numFmtId="0" fontId="1" fillId="0" borderId="0" xfId="0" applyFont="1" applyFill="1" applyBorder="1" applyAlignment="1">
      <alignment horizontal="center" vertical="center" wrapText="1"/>
    </xf>
    <xf numFmtId="44" fontId="21" fillId="0" borderId="0" xfId="0" applyNumberFormat="1" applyFont="1" applyFill="1" applyBorder="1"/>
    <xf numFmtId="0" fontId="0" fillId="0" borderId="0" xfId="0" applyFill="1" applyBorder="1"/>
    <xf numFmtId="44" fontId="26" fillId="0" borderId="0" xfId="0" applyNumberFormat="1" applyFont="1" applyFill="1" applyBorder="1"/>
    <xf numFmtId="44" fontId="16" fillId="9" borderId="3" xfId="0" applyNumberFormat="1" applyFont="1" applyFill="1" applyBorder="1" applyAlignment="1">
      <alignment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21" fillId="12" borderId="3" xfId="0" applyFont="1" applyFill="1" applyBorder="1" applyAlignment="1">
      <alignment horizontal="center"/>
    </xf>
    <xf numFmtId="0" fontId="22" fillId="13" borderId="22" xfId="0" applyFont="1" applyFill="1" applyBorder="1" applyAlignment="1">
      <alignment horizontal="center"/>
    </xf>
    <xf numFmtId="0" fontId="22" fillId="13" borderId="23" xfId="0" applyFont="1" applyFill="1" applyBorder="1" applyAlignment="1">
      <alignment horizontal="center"/>
    </xf>
    <xf numFmtId="0" fontId="22" fillId="13" borderId="36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 vertical="center"/>
    </xf>
    <xf numFmtId="0" fontId="16" fillId="13" borderId="3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right" vertical="center" wrapText="1"/>
    </xf>
    <xf numFmtId="0" fontId="10" fillId="13" borderId="3" xfId="0" applyFont="1" applyFill="1" applyBorder="1" applyAlignment="1">
      <alignment horizontal="right" vertical="center" wrapText="1"/>
    </xf>
    <xf numFmtId="0" fontId="21" fillId="12" borderId="26" xfId="0" applyFont="1" applyFill="1" applyBorder="1" applyAlignment="1">
      <alignment horizontal="center"/>
    </xf>
    <xf numFmtId="0" fontId="21" fillId="12" borderId="33" xfId="0" applyFont="1" applyFill="1" applyBorder="1" applyAlignment="1">
      <alignment horizontal="center"/>
    </xf>
    <xf numFmtId="0" fontId="21" fillId="12" borderId="27" xfId="0" applyFont="1" applyFill="1" applyBorder="1" applyAlignment="1">
      <alignment horizontal="center"/>
    </xf>
    <xf numFmtId="0" fontId="10" fillId="13" borderId="26" xfId="0" applyFont="1" applyFill="1" applyBorder="1" applyAlignment="1">
      <alignment horizontal="center" vertical="center" wrapText="1"/>
    </xf>
    <xf numFmtId="0" fontId="10" fillId="13" borderId="33" xfId="0" applyFont="1" applyFill="1" applyBorder="1" applyAlignment="1">
      <alignment horizontal="center" vertical="center" wrapText="1"/>
    </xf>
    <xf numFmtId="0" fontId="10" fillId="13" borderId="27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3" fillId="0" borderId="2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7" fillId="14" borderId="26" xfId="0" applyFont="1" applyFill="1" applyBorder="1" applyAlignment="1">
      <alignment horizontal="center" vertical="center" wrapText="1"/>
    </xf>
    <xf numFmtId="0" fontId="7" fillId="14" borderId="33" xfId="0" applyFont="1" applyFill="1" applyBorder="1" applyAlignment="1">
      <alignment horizontal="center" vertical="center" wrapText="1"/>
    </xf>
    <xf numFmtId="0" fontId="7" fillId="14" borderId="2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26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0" fillId="0" borderId="26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6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49" fontId="4" fillId="7" borderId="3" xfId="0" applyNumberFormat="1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49" fontId="4" fillId="7" borderId="26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49" fontId="3" fillId="6" borderId="38" xfId="0" applyNumberFormat="1" applyFont="1" applyFill="1" applyBorder="1" applyAlignment="1">
      <alignment horizontal="left" vertical="center" wrapText="1"/>
    </xf>
    <xf numFmtId="0" fontId="21" fillId="20" borderId="13" xfId="0" applyFont="1" applyFill="1" applyBorder="1" applyAlignment="1">
      <alignment horizontal="center" wrapText="1"/>
    </xf>
    <xf numFmtId="0" fontId="21" fillId="20" borderId="14" xfId="0" applyFont="1" applyFill="1" applyBorder="1" applyAlignment="1">
      <alignment horizontal="center" wrapText="1"/>
    </xf>
    <xf numFmtId="0" fontId="21" fillId="20" borderId="15" xfId="0" applyFont="1" applyFill="1" applyBorder="1" applyAlignment="1">
      <alignment horizont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44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4" fontId="4" fillId="7" borderId="30" xfId="0" applyNumberFormat="1" applyFont="1" applyFill="1" applyBorder="1" applyAlignment="1">
      <alignment horizontal="center" vertical="center"/>
    </xf>
    <xf numFmtId="4" fontId="4" fillId="7" borderId="27" xfId="0" applyNumberFormat="1" applyFont="1" applyFill="1" applyBorder="1" applyAlignment="1">
      <alignment horizontal="center" vertical="center"/>
    </xf>
    <xf numFmtId="4" fontId="4" fillId="7" borderId="28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/>
    </xf>
    <xf numFmtId="0" fontId="21" fillId="9" borderId="13" xfId="0" applyFont="1" applyFill="1" applyBorder="1" applyAlignment="1">
      <alignment horizontal="center"/>
    </xf>
    <xf numFmtId="0" fontId="21" fillId="9" borderId="14" xfId="0" applyFont="1" applyFill="1" applyBorder="1" applyAlignment="1">
      <alignment horizontal="center"/>
    </xf>
    <xf numFmtId="0" fontId="21" fillId="9" borderId="15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4" fontId="21" fillId="9" borderId="17" xfId="0" applyNumberFormat="1" applyFont="1" applyFill="1" applyBorder="1" applyAlignment="1">
      <alignment horizontal="center"/>
    </xf>
    <xf numFmtId="4" fontId="21" fillId="9" borderId="18" xfId="0" applyNumberFormat="1" applyFont="1" applyFill="1" applyBorder="1" applyAlignment="1">
      <alignment horizontal="center"/>
    </xf>
    <xf numFmtId="4" fontId="21" fillId="9" borderId="20" xfId="0" applyNumberFormat="1" applyFont="1" applyFill="1" applyBorder="1" applyAlignment="1">
      <alignment horizontal="center"/>
    </xf>
    <xf numFmtId="4" fontId="21" fillId="20" borderId="17" xfId="0" applyNumberFormat="1" applyFont="1" applyFill="1" applyBorder="1" applyAlignment="1">
      <alignment horizontal="center"/>
    </xf>
    <xf numFmtId="4" fontId="21" fillId="20" borderId="18" xfId="0" applyNumberFormat="1" applyFont="1" applyFill="1" applyBorder="1" applyAlignment="1">
      <alignment horizontal="center"/>
    </xf>
    <xf numFmtId="4" fontId="21" fillId="20" borderId="20" xfId="0" applyNumberFormat="1" applyFont="1" applyFill="1" applyBorder="1" applyAlignment="1">
      <alignment horizontal="center"/>
    </xf>
    <xf numFmtId="49" fontId="3" fillId="6" borderId="38" xfId="0" applyNumberFormat="1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FEEB22F3-9940-4529-9961-0F90B7F1581E}"/>
    <cellStyle name="normální 3" xfId="2" xr:uid="{F5127EE4-2388-475F-AC5B-3E27261F88EF}"/>
  </cellStyles>
  <dxfs count="6">
    <dxf>
      <numFmt numFmtId="30" formatCode="@"/>
      <fill>
        <patternFill>
          <bgColor rgb="FFFF9F9F"/>
        </patternFill>
      </fill>
    </dxf>
    <dxf>
      <numFmt numFmtId="3" formatCode="#,##0"/>
    </dxf>
    <dxf>
      <numFmt numFmtId="30" formatCode="@"/>
      <fill>
        <patternFill>
          <bgColor rgb="FFFF9F9F"/>
        </patternFill>
      </fill>
    </dxf>
    <dxf>
      <numFmt numFmtId="3" formatCode="#,##0"/>
    </dxf>
    <dxf>
      <numFmt numFmtId="30" formatCode="@"/>
      <fill>
        <patternFill>
          <bgColor rgb="FFFF9F9F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28974"/>
      <color rgb="FFFFCCFF"/>
      <color rgb="FFFFFFC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AE6B-6618-4B7B-898E-6ABF125AE7B7}">
  <dimension ref="A1:G63"/>
  <sheetViews>
    <sheetView workbookViewId="0">
      <selection activeCell="G23" sqref="G23"/>
    </sheetView>
  </sheetViews>
  <sheetFormatPr defaultRowHeight="15" x14ac:dyDescent="0.25"/>
  <cols>
    <col min="2" max="2" width="31" bestFit="1" customWidth="1"/>
    <col min="3" max="3" width="56.140625" customWidth="1"/>
    <col min="4" max="4" width="10.85546875" bestFit="1" customWidth="1"/>
    <col min="5" max="5" width="28.140625" customWidth="1"/>
    <col min="6" max="6" width="24.7109375" customWidth="1"/>
    <col min="7" max="7" width="26.42578125" customWidth="1"/>
    <col min="8" max="8" width="26.140625" customWidth="1"/>
    <col min="9" max="9" width="14.85546875" customWidth="1"/>
  </cols>
  <sheetData>
    <row r="1" spans="1:6" ht="21" x14ac:dyDescent="0.25">
      <c r="A1" s="229" t="s">
        <v>411</v>
      </c>
      <c r="B1" s="229"/>
      <c r="C1" s="229"/>
      <c r="D1" s="229"/>
      <c r="E1" s="229"/>
      <c r="F1" s="229"/>
    </row>
    <row r="2" spans="1:6" x14ac:dyDescent="0.25">
      <c r="A2" s="230" t="s">
        <v>187</v>
      </c>
      <c r="B2" s="230"/>
      <c r="C2" s="230"/>
      <c r="D2" s="230"/>
      <c r="E2" s="230"/>
      <c r="F2" s="230"/>
    </row>
    <row r="4" spans="1:6" ht="21" x14ac:dyDescent="0.35">
      <c r="A4" s="200" t="s">
        <v>114</v>
      </c>
      <c r="B4" s="200"/>
      <c r="C4" s="200"/>
      <c r="D4" s="200"/>
      <c r="E4" s="200"/>
      <c r="F4" s="200"/>
    </row>
    <row r="5" spans="1:6" x14ac:dyDescent="0.25">
      <c r="A5" s="27" t="s">
        <v>96</v>
      </c>
      <c r="B5" s="219" t="s">
        <v>0</v>
      </c>
      <c r="C5" s="220"/>
      <c r="D5" s="221"/>
      <c r="E5" s="27" t="s">
        <v>70</v>
      </c>
      <c r="F5" s="28" t="s">
        <v>188</v>
      </c>
    </row>
    <row r="6" spans="1:6" x14ac:dyDescent="0.25">
      <c r="A6" s="29">
        <v>1</v>
      </c>
      <c r="B6" s="231" t="s">
        <v>394</v>
      </c>
      <c r="C6" s="232"/>
      <c r="D6" s="233"/>
      <c r="E6" s="33" t="s">
        <v>71</v>
      </c>
      <c r="F6" s="30"/>
    </row>
    <row r="7" spans="1:6" x14ac:dyDescent="0.25">
      <c r="A7" s="29">
        <v>2</v>
      </c>
      <c r="B7" s="231" t="s">
        <v>189</v>
      </c>
      <c r="C7" s="232"/>
      <c r="D7" s="233"/>
      <c r="E7" s="31" t="s">
        <v>74</v>
      </c>
      <c r="F7" s="30"/>
    </row>
    <row r="8" spans="1:6" x14ac:dyDescent="0.25">
      <c r="A8" s="29">
        <v>3</v>
      </c>
      <c r="B8" s="231" t="s">
        <v>109</v>
      </c>
      <c r="C8" s="232"/>
      <c r="D8" s="233"/>
      <c r="E8" s="52" t="s">
        <v>75</v>
      </c>
      <c r="F8" s="30"/>
    </row>
    <row r="9" spans="1:6" x14ac:dyDescent="0.25">
      <c r="A9" s="29">
        <v>4</v>
      </c>
      <c r="B9" s="231" t="s">
        <v>393</v>
      </c>
      <c r="C9" s="232"/>
      <c r="D9" s="233"/>
      <c r="E9" s="32" t="s">
        <v>72</v>
      </c>
      <c r="F9" s="30"/>
    </row>
    <row r="10" spans="1:6" x14ac:dyDescent="0.25">
      <c r="A10" s="29">
        <v>5</v>
      </c>
      <c r="B10" s="231" t="s">
        <v>392</v>
      </c>
      <c r="C10" s="232"/>
      <c r="D10" s="233"/>
      <c r="E10" s="53" t="s">
        <v>73</v>
      </c>
      <c r="F10" s="30"/>
    </row>
    <row r="11" spans="1:6" ht="15" customHeight="1" x14ac:dyDescent="0.25">
      <c r="A11" s="29">
        <v>6</v>
      </c>
      <c r="B11" s="231" t="s">
        <v>391</v>
      </c>
      <c r="C11" s="232"/>
      <c r="D11" s="233"/>
      <c r="E11" s="27" t="s">
        <v>76</v>
      </c>
      <c r="F11" s="30"/>
    </row>
    <row r="12" spans="1:6" x14ac:dyDescent="0.25">
      <c r="A12" s="208" t="s">
        <v>193</v>
      </c>
      <c r="B12" s="208"/>
      <c r="C12" s="208"/>
      <c r="D12" s="208"/>
      <c r="E12" s="208"/>
      <c r="F12" s="38">
        <f>' Úklid místnosti, čištění oken '!U190</f>
        <v>0</v>
      </c>
    </row>
    <row r="14" spans="1:6" ht="21" x14ac:dyDescent="0.35">
      <c r="A14" s="200" t="s">
        <v>388</v>
      </c>
      <c r="B14" s="200"/>
      <c r="C14" s="200"/>
      <c r="D14" s="200"/>
      <c r="E14" s="200"/>
      <c r="F14" s="200"/>
    </row>
    <row r="15" spans="1:6" x14ac:dyDescent="0.25">
      <c r="A15" s="27" t="s">
        <v>96</v>
      </c>
      <c r="B15" s="219" t="s">
        <v>0</v>
      </c>
      <c r="C15" s="220"/>
      <c r="D15" s="221"/>
      <c r="E15" s="27" t="s">
        <v>70</v>
      </c>
      <c r="F15" s="28" t="s">
        <v>188</v>
      </c>
    </row>
    <row r="16" spans="1:6" ht="30" customHeight="1" x14ac:dyDescent="0.25">
      <c r="A16" s="29">
        <v>1</v>
      </c>
      <c r="B16" s="216" t="s">
        <v>404</v>
      </c>
      <c r="C16" s="217"/>
      <c r="D16" s="218"/>
      <c r="E16" s="34" t="s">
        <v>384</v>
      </c>
      <c r="F16" s="30"/>
    </row>
    <row r="17" spans="1:7" ht="30" customHeight="1" x14ac:dyDescent="0.25">
      <c r="A17" s="29">
        <v>2</v>
      </c>
      <c r="B17" s="216" t="s">
        <v>405</v>
      </c>
      <c r="C17" s="217"/>
      <c r="D17" s="218"/>
      <c r="E17" s="34" t="s">
        <v>385</v>
      </c>
      <c r="F17" s="30"/>
      <c r="G17" s="197"/>
    </row>
    <row r="18" spans="1:7" x14ac:dyDescent="0.25">
      <c r="A18" s="208" t="s">
        <v>193</v>
      </c>
      <c r="B18" s="208"/>
      <c r="C18" s="208"/>
      <c r="D18" s="208"/>
      <c r="E18" s="208"/>
      <c r="F18" s="38">
        <f>' Úklid místnosti, čištění oken '!U199</f>
        <v>0</v>
      </c>
    </row>
    <row r="20" spans="1:7" ht="17.25" customHeight="1" x14ac:dyDescent="0.25">
      <c r="A20" s="180"/>
      <c r="B20" s="181"/>
      <c r="C20" s="181"/>
      <c r="D20" s="181"/>
      <c r="E20" s="182"/>
      <c r="F20" s="183"/>
    </row>
    <row r="21" spans="1:7" ht="21" x14ac:dyDescent="0.35">
      <c r="A21" s="200" t="s">
        <v>401</v>
      </c>
      <c r="B21" s="200"/>
      <c r="C21" s="200"/>
      <c r="D21" s="200"/>
      <c r="E21" s="200"/>
      <c r="F21" s="200"/>
    </row>
    <row r="22" spans="1:7" x14ac:dyDescent="0.25">
      <c r="A22" s="27" t="s">
        <v>96</v>
      </c>
      <c r="B22" s="219" t="s">
        <v>0</v>
      </c>
      <c r="C22" s="220"/>
      <c r="D22" s="221"/>
      <c r="E22" s="27" t="s">
        <v>70</v>
      </c>
      <c r="F22" s="28" t="s">
        <v>188</v>
      </c>
    </row>
    <row r="23" spans="1:7" ht="48.75" customHeight="1" x14ac:dyDescent="0.25">
      <c r="A23" s="29">
        <v>1</v>
      </c>
      <c r="B23" s="216" t="s">
        <v>397</v>
      </c>
      <c r="C23" s="217"/>
      <c r="D23" s="218"/>
      <c r="E23" s="34" t="s">
        <v>400</v>
      </c>
      <c r="F23" s="191"/>
    </row>
    <row r="24" spans="1:7" x14ac:dyDescent="0.25">
      <c r="A24" s="208" t="s">
        <v>193</v>
      </c>
      <c r="B24" s="208"/>
      <c r="C24" s="208"/>
      <c r="D24" s="208"/>
      <c r="E24" s="208"/>
      <c r="F24" s="38">
        <f>' Úklid místnosti, čištění oken '!U205</f>
        <v>0</v>
      </c>
      <c r="G24" s="197"/>
    </row>
    <row r="25" spans="1:7" x14ac:dyDescent="0.25">
      <c r="A25" s="6"/>
      <c r="B25" s="35"/>
      <c r="C25" s="7"/>
      <c r="D25" s="7"/>
      <c r="E25" s="169"/>
      <c r="F25" s="169"/>
    </row>
    <row r="26" spans="1:7" ht="21" x14ac:dyDescent="0.35">
      <c r="A26" s="200" t="s">
        <v>190</v>
      </c>
      <c r="B26" s="200"/>
      <c r="C26" s="200"/>
      <c r="D26" s="200"/>
      <c r="E26" s="200"/>
      <c r="F26" s="200"/>
    </row>
    <row r="27" spans="1:7" ht="30" x14ac:dyDescent="0.25">
      <c r="A27" s="36" t="s">
        <v>96</v>
      </c>
      <c r="B27" s="212" t="s">
        <v>191</v>
      </c>
      <c r="C27" s="213"/>
      <c r="D27" s="214"/>
      <c r="E27" s="36" t="s">
        <v>192</v>
      </c>
      <c r="F27" s="28" t="s">
        <v>387</v>
      </c>
    </row>
    <row r="28" spans="1:7" x14ac:dyDescent="0.25">
      <c r="A28" s="37">
        <v>1</v>
      </c>
      <c r="B28" s="223" t="s">
        <v>396</v>
      </c>
      <c r="C28" s="224"/>
      <c r="D28" s="225"/>
      <c r="E28" s="170">
        <v>30</v>
      </c>
      <c r="F28" s="30"/>
    </row>
    <row r="29" spans="1:7" x14ac:dyDescent="0.25">
      <c r="A29" s="37">
        <v>2</v>
      </c>
      <c r="B29" s="226" t="s">
        <v>395</v>
      </c>
      <c r="C29" s="227"/>
      <c r="D29" s="228"/>
      <c r="E29" s="170">
        <v>50</v>
      </c>
      <c r="F29" s="30"/>
    </row>
    <row r="30" spans="1:7" x14ac:dyDescent="0.25">
      <c r="A30" s="208" t="s">
        <v>193</v>
      </c>
      <c r="B30" s="208"/>
      <c r="C30" s="208"/>
      <c r="D30" s="208"/>
      <c r="E30" s="208"/>
      <c r="F30" s="38">
        <f>E28*F28+E29*F29</f>
        <v>0</v>
      </c>
    </row>
    <row r="32" spans="1:7" ht="21" x14ac:dyDescent="0.35">
      <c r="A32" s="209" t="s">
        <v>194</v>
      </c>
      <c r="B32" s="210"/>
      <c r="C32" s="210"/>
      <c r="D32" s="210"/>
      <c r="E32" s="210"/>
      <c r="F32" s="211"/>
    </row>
    <row r="33" spans="1:7" ht="30" x14ac:dyDescent="0.25">
      <c r="A33" s="36" t="s">
        <v>96</v>
      </c>
      <c r="B33" s="212" t="s">
        <v>195</v>
      </c>
      <c r="C33" s="213"/>
      <c r="D33" s="214"/>
      <c r="E33" s="36" t="s">
        <v>192</v>
      </c>
      <c r="F33" s="28" t="s">
        <v>387</v>
      </c>
    </row>
    <row r="34" spans="1:7" x14ac:dyDescent="0.25">
      <c r="A34" s="37">
        <v>1</v>
      </c>
      <c r="B34" s="215" t="s">
        <v>196</v>
      </c>
      <c r="C34" s="215"/>
      <c r="D34" s="215"/>
      <c r="E34" s="170">
        <v>30</v>
      </c>
      <c r="F34" s="30"/>
    </row>
    <row r="35" spans="1:7" x14ac:dyDescent="0.25">
      <c r="A35" s="37">
        <v>2</v>
      </c>
      <c r="B35" s="215" t="s">
        <v>390</v>
      </c>
      <c r="C35" s="215"/>
      <c r="D35" s="215"/>
      <c r="E35" s="170">
        <v>25</v>
      </c>
      <c r="F35" s="30"/>
    </row>
    <row r="36" spans="1:7" x14ac:dyDescent="0.25">
      <c r="A36" s="37">
        <v>3</v>
      </c>
      <c r="B36" s="222" t="s">
        <v>389</v>
      </c>
      <c r="C36" s="222"/>
      <c r="D36" s="222"/>
      <c r="E36" s="170">
        <v>30</v>
      </c>
      <c r="F36" s="30"/>
    </row>
    <row r="37" spans="1:7" x14ac:dyDescent="0.25">
      <c r="A37" s="207" t="s">
        <v>193</v>
      </c>
      <c r="B37" s="207"/>
      <c r="C37" s="207"/>
      <c r="D37" s="207"/>
      <c r="E37" s="207"/>
      <c r="F37" s="42">
        <f>E34*F34+E35*F35+E36*F36</f>
        <v>0</v>
      </c>
    </row>
    <row r="39" spans="1:7" ht="21" x14ac:dyDescent="0.35">
      <c r="A39" s="200" t="s">
        <v>197</v>
      </c>
      <c r="B39" s="200"/>
      <c r="C39" s="200"/>
      <c r="D39" s="200"/>
      <c r="E39" s="200"/>
      <c r="F39" s="200"/>
      <c r="G39" s="200"/>
    </row>
    <row r="40" spans="1:7" ht="87" customHeight="1" x14ac:dyDescent="0.25">
      <c r="A40" s="186" t="s">
        <v>96</v>
      </c>
      <c r="B40" s="187" t="s">
        <v>107</v>
      </c>
      <c r="C40" s="187" t="s">
        <v>108</v>
      </c>
      <c r="D40" s="187" t="s">
        <v>97</v>
      </c>
      <c r="E40" s="188" t="s">
        <v>118</v>
      </c>
      <c r="F40" s="188" t="s">
        <v>98</v>
      </c>
      <c r="G40" s="188" t="s">
        <v>115</v>
      </c>
    </row>
    <row r="41" spans="1:7" s="3" customFormat="1" ht="30.75" customHeight="1" x14ac:dyDescent="0.25">
      <c r="A41" s="37">
        <v>1</v>
      </c>
      <c r="B41" s="176" t="s">
        <v>99</v>
      </c>
      <c r="C41" s="189" t="s">
        <v>373</v>
      </c>
      <c r="D41" s="172" t="s">
        <v>100</v>
      </c>
      <c r="E41" s="175">
        <v>6048</v>
      </c>
      <c r="F41" s="179"/>
      <c r="G41" s="190">
        <f>F41*E41</f>
        <v>0</v>
      </c>
    </row>
    <row r="42" spans="1:7" s="3" customFormat="1" ht="46.5" x14ac:dyDescent="0.25">
      <c r="A42" s="37">
        <v>2</v>
      </c>
      <c r="B42" s="176" t="s">
        <v>101</v>
      </c>
      <c r="C42" s="171" t="s">
        <v>374</v>
      </c>
      <c r="D42" s="172" t="s">
        <v>102</v>
      </c>
      <c r="E42" s="175">
        <v>2150</v>
      </c>
      <c r="F42" s="179"/>
      <c r="G42" s="190">
        <f t="shared" ref="G42:G48" si="0">F42*E42</f>
        <v>0</v>
      </c>
    </row>
    <row r="43" spans="1:7" s="3" customFormat="1" x14ac:dyDescent="0.25">
      <c r="A43" s="37">
        <v>3</v>
      </c>
      <c r="B43" s="173" t="s">
        <v>375</v>
      </c>
      <c r="C43" s="173" t="s">
        <v>376</v>
      </c>
      <c r="D43" s="174" t="s">
        <v>103</v>
      </c>
      <c r="E43" s="175">
        <v>80</v>
      </c>
      <c r="F43" s="179"/>
      <c r="G43" s="190">
        <f t="shared" si="0"/>
        <v>0</v>
      </c>
    </row>
    <row r="44" spans="1:7" s="3" customFormat="1" ht="60" x14ac:dyDescent="0.25">
      <c r="A44" s="37">
        <v>4</v>
      </c>
      <c r="B44" s="173" t="s">
        <v>377</v>
      </c>
      <c r="C44" s="173" t="s">
        <v>378</v>
      </c>
      <c r="D44" s="174" t="s">
        <v>103</v>
      </c>
      <c r="E44" s="175">
        <v>80</v>
      </c>
      <c r="F44" s="179"/>
      <c r="G44" s="190">
        <f t="shared" si="0"/>
        <v>0</v>
      </c>
    </row>
    <row r="45" spans="1:7" s="3" customFormat="1" x14ac:dyDescent="0.25">
      <c r="A45" s="37">
        <v>5</v>
      </c>
      <c r="B45" s="173" t="s">
        <v>104</v>
      </c>
      <c r="C45" s="173" t="s">
        <v>379</v>
      </c>
      <c r="D45" s="174" t="s">
        <v>105</v>
      </c>
      <c r="E45" s="175">
        <v>240</v>
      </c>
      <c r="F45" s="179"/>
      <c r="G45" s="190">
        <f t="shared" si="0"/>
        <v>0</v>
      </c>
    </row>
    <row r="46" spans="1:7" s="3" customFormat="1" x14ac:dyDescent="0.25">
      <c r="A46" s="37">
        <v>6</v>
      </c>
      <c r="B46" s="173" t="s">
        <v>104</v>
      </c>
      <c r="C46" s="173" t="s">
        <v>380</v>
      </c>
      <c r="D46" s="174" t="s">
        <v>105</v>
      </c>
      <c r="E46" s="175">
        <v>160</v>
      </c>
      <c r="F46" s="179"/>
      <c r="G46" s="190">
        <f t="shared" si="0"/>
        <v>0</v>
      </c>
    </row>
    <row r="47" spans="1:7" s="3" customFormat="1" ht="30" x14ac:dyDescent="0.25">
      <c r="A47" s="37">
        <v>7</v>
      </c>
      <c r="B47" s="173" t="s">
        <v>106</v>
      </c>
      <c r="C47" s="173" t="s">
        <v>381</v>
      </c>
      <c r="D47" s="174" t="s">
        <v>105</v>
      </c>
      <c r="E47" s="175">
        <v>30</v>
      </c>
      <c r="F47" s="179"/>
      <c r="G47" s="190">
        <f t="shared" si="0"/>
        <v>0</v>
      </c>
    </row>
    <row r="48" spans="1:7" s="3" customFormat="1" ht="30" x14ac:dyDescent="0.25">
      <c r="A48" s="37">
        <v>8</v>
      </c>
      <c r="B48" s="173" t="s">
        <v>382</v>
      </c>
      <c r="C48" s="173" t="s">
        <v>383</v>
      </c>
      <c r="D48" s="174" t="s">
        <v>105</v>
      </c>
      <c r="E48" s="175">
        <v>50</v>
      </c>
      <c r="F48" s="179"/>
      <c r="G48" s="190">
        <f t="shared" si="0"/>
        <v>0</v>
      </c>
    </row>
    <row r="49" spans="1:7" ht="15.75" x14ac:dyDescent="0.25">
      <c r="A49" s="201" t="s">
        <v>198</v>
      </c>
      <c r="B49" s="202"/>
      <c r="C49" s="202"/>
      <c r="D49" s="202"/>
      <c r="E49" s="202"/>
      <c r="F49" s="203"/>
      <c r="G49" s="39">
        <f>SUM(G41:G48)</f>
        <v>0</v>
      </c>
    </row>
    <row r="50" spans="1:7" ht="15.75" x14ac:dyDescent="0.25">
      <c r="A50" s="177"/>
      <c r="B50" s="177"/>
      <c r="C50" s="177"/>
      <c r="D50" s="177"/>
      <c r="E50" s="177"/>
      <c r="F50" s="177"/>
      <c r="G50" s="178"/>
    </row>
    <row r="51" spans="1:7" ht="30" x14ac:dyDescent="0.25">
      <c r="A51" s="204" t="s">
        <v>386</v>
      </c>
      <c r="B51" s="204"/>
      <c r="C51" s="204"/>
      <c r="D51" s="204"/>
      <c r="E51" s="204"/>
      <c r="F51" s="184" t="s">
        <v>207</v>
      </c>
      <c r="G51" s="192"/>
    </row>
    <row r="52" spans="1:7" ht="21" x14ac:dyDescent="0.35">
      <c r="A52" s="205" t="s">
        <v>407</v>
      </c>
      <c r="B52" s="205"/>
      <c r="C52" s="205"/>
      <c r="D52" s="205"/>
      <c r="E52" s="205"/>
      <c r="F52" s="185">
        <f>F12</f>
        <v>0</v>
      </c>
      <c r="G52" s="193"/>
    </row>
    <row r="53" spans="1:7" ht="21" x14ac:dyDescent="0.35">
      <c r="A53" s="205" t="s">
        <v>406</v>
      </c>
      <c r="B53" s="205"/>
      <c r="C53" s="205"/>
      <c r="D53" s="205"/>
      <c r="E53" s="205"/>
      <c r="F53" s="185">
        <f>F18</f>
        <v>0</v>
      </c>
      <c r="G53" s="193"/>
    </row>
    <row r="54" spans="1:7" ht="21" x14ac:dyDescent="0.35">
      <c r="A54" s="205" t="s">
        <v>408</v>
      </c>
      <c r="B54" s="205"/>
      <c r="C54" s="205"/>
      <c r="D54" s="205"/>
      <c r="E54" s="205"/>
      <c r="F54" s="185">
        <f>F24</f>
        <v>0</v>
      </c>
      <c r="G54" s="193"/>
    </row>
    <row r="55" spans="1:7" ht="21" x14ac:dyDescent="0.35">
      <c r="A55" s="205" t="s">
        <v>190</v>
      </c>
      <c r="B55" s="205"/>
      <c r="C55" s="205"/>
      <c r="D55" s="205"/>
      <c r="E55" s="205"/>
      <c r="F55" s="185">
        <f>F30</f>
        <v>0</v>
      </c>
      <c r="G55" s="193"/>
    </row>
    <row r="56" spans="1:7" ht="21" x14ac:dyDescent="0.35">
      <c r="A56" s="205" t="s">
        <v>194</v>
      </c>
      <c r="B56" s="205"/>
      <c r="C56" s="205"/>
      <c r="D56" s="205"/>
      <c r="E56" s="205"/>
      <c r="F56" s="185">
        <f>F37</f>
        <v>0</v>
      </c>
      <c r="G56" s="193"/>
    </row>
    <row r="57" spans="1:7" ht="21" x14ac:dyDescent="0.35">
      <c r="A57" s="205" t="s">
        <v>197</v>
      </c>
      <c r="B57" s="205"/>
      <c r="C57" s="205"/>
      <c r="D57" s="205"/>
      <c r="E57" s="205"/>
      <c r="F57" s="185">
        <f>G49</f>
        <v>0</v>
      </c>
      <c r="G57" s="193"/>
    </row>
    <row r="58" spans="1:7" ht="21" customHeight="1" x14ac:dyDescent="0.3">
      <c r="A58" s="206" t="s">
        <v>412</v>
      </c>
      <c r="B58" s="206"/>
      <c r="C58" s="206"/>
      <c r="D58" s="206"/>
      <c r="E58" s="206"/>
      <c r="F58" s="196">
        <f>SUM(F52:F57)</f>
        <v>0</v>
      </c>
      <c r="G58" s="195"/>
    </row>
    <row r="59" spans="1:7" x14ac:dyDescent="0.25">
      <c r="G59" s="194"/>
    </row>
    <row r="60" spans="1:7" x14ac:dyDescent="0.25">
      <c r="A60" s="198" t="s">
        <v>199</v>
      </c>
      <c r="B60" s="198"/>
      <c r="C60" s="198"/>
      <c r="D60" s="198"/>
      <c r="E60" s="198"/>
      <c r="F60" s="198"/>
      <c r="G60" s="198"/>
    </row>
    <row r="61" spans="1:7" x14ac:dyDescent="0.25">
      <c r="A61" s="198" t="s">
        <v>200</v>
      </c>
      <c r="B61" s="198"/>
      <c r="C61" s="198"/>
      <c r="D61" s="198"/>
      <c r="E61" s="198"/>
      <c r="F61" s="198"/>
      <c r="G61" s="198"/>
    </row>
    <row r="62" spans="1:7" x14ac:dyDescent="0.25">
      <c r="A62" s="198" t="s">
        <v>398</v>
      </c>
      <c r="B62" s="198"/>
      <c r="C62" s="198"/>
      <c r="D62" s="198"/>
      <c r="E62" s="198"/>
      <c r="F62" s="198"/>
      <c r="G62" s="198"/>
    </row>
    <row r="63" spans="1:7" ht="30" customHeight="1" x14ac:dyDescent="0.25">
      <c r="A63" s="199" t="s">
        <v>402</v>
      </c>
      <c r="B63" s="199"/>
      <c r="C63" s="199"/>
      <c r="D63" s="199"/>
      <c r="E63" s="199"/>
      <c r="F63" s="199"/>
      <c r="G63" s="199"/>
    </row>
  </sheetData>
  <mergeCells count="45">
    <mergeCell ref="B7:D7"/>
    <mergeCell ref="B8:D8"/>
    <mergeCell ref="B9:D9"/>
    <mergeCell ref="B10:D10"/>
    <mergeCell ref="B11:D11"/>
    <mergeCell ref="A1:F1"/>
    <mergeCell ref="A2:F2"/>
    <mergeCell ref="A4:F4"/>
    <mergeCell ref="B5:D5"/>
    <mergeCell ref="B6:D6"/>
    <mergeCell ref="A12:E12"/>
    <mergeCell ref="A14:F14"/>
    <mergeCell ref="B17:D17"/>
    <mergeCell ref="A18:E18"/>
    <mergeCell ref="A21:F21"/>
    <mergeCell ref="B16:D16"/>
    <mergeCell ref="B23:D23"/>
    <mergeCell ref="A24:E24"/>
    <mergeCell ref="B15:D15"/>
    <mergeCell ref="B22:D22"/>
    <mergeCell ref="B36:D36"/>
    <mergeCell ref="A26:F26"/>
    <mergeCell ref="B27:D27"/>
    <mergeCell ref="B28:D28"/>
    <mergeCell ref="B29:D29"/>
    <mergeCell ref="A37:E37"/>
    <mergeCell ref="A30:E30"/>
    <mergeCell ref="A32:F32"/>
    <mergeCell ref="B33:D33"/>
    <mergeCell ref="B34:D34"/>
    <mergeCell ref="B35:D35"/>
    <mergeCell ref="A60:G60"/>
    <mergeCell ref="A61:G61"/>
    <mergeCell ref="A62:G62"/>
    <mergeCell ref="A63:G63"/>
    <mergeCell ref="A39:G39"/>
    <mergeCell ref="A49:F49"/>
    <mergeCell ref="A51:E51"/>
    <mergeCell ref="A54:E54"/>
    <mergeCell ref="A53:E53"/>
    <mergeCell ref="A55:E55"/>
    <mergeCell ref="A52:E52"/>
    <mergeCell ref="A56:E56"/>
    <mergeCell ref="A57:E57"/>
    <mergeCell ref="A58:E58"/>
  </mergeCells>
  <conditionalFormatting sqref="A28:A29">
    <cfRule type="cellIs" dxfId="5" priority="50" operator="greaterThanOrEqual">
      <formula>1</formula>
    </cfRule>
    <cfRule type="containsBlanks" dxfId="4" priority="51">
      <formula>LEN(TRIM(A28))=0</formula>
    </cfRule>
  </conditionalFormatting>
  <conditionalFormatting sqref="A34:A36">
    <cfRule type="cellIs" dxfId="3" priority="44" operator="greaterThanOrEqual">
      <formula>1</formula>
    </cfRule>
    <cfRule type="containsBlanks" dxfId="2" priority="45">
      <formula>LEN(TRIM(A34))=0</formula>
    </cfRule>
  </conditionalFormatting>
  <conditionalFormatting sqref="A41:A48">
    <cfRule type="cellIs" dxfId="1" priority="1" operator="greaterThanOrEqual">
      <formula>1</formula>
    </cfRule>
    <cfRule type="containsBlanks" dxfId="0" priority="2">
      <formula>LEN(TRIM(A41))=0</formula>
    </cfRule>
  </conditionalFormatting>
  <pageMargins left="0.7" right="0.7" top="0.78740157499999996" bottom="0.78740157499999996" header="0.3" footer="0.3"/>
  <pageSetup paperSize="8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C8EA-4E95-458E-A023-7990D95DF61D}">
  <sheetPr>
    <pageSetUpPr fitToPage="1"/>
  </sheetPr>
  <dimension ref="A2:BG206"/>
  <sheetViews>
    <sheetView tabSelected="1" zoomScaleNormal="100" zoomScaleSheetLayoutView="70" workbookViewId="0">
      <pane ySplit="6" topLeftCell="A191" activePane="bottomLeft" state="frozen"/>
      <selection pane="bottomLeft" activeCell="G205" sqref="G205"/>
    </sheetView>
  </sheetViews>
  <sheetFormatPr defaultRowHeight="15" x14ac:dyDescent="0.25"/>
  <cols>
    <col min="1" max="1" width="9.140625" style="3"/>
    <col min="2" max="2" width="10.5703125" bestFit="1" customWidth="1"/>
    <col min="3" max="3" width="11.28515625" bestFit="1" customWidth="1"/>
    <col min="4" max="4" width="10.5703125" customWidth="1"/>
    <col min="5" max="5" width="29.85546875" bestFit="1" customWidth="1"/>
    <col min="6" max="6" width="16" customWidth="1"/>
    <col min="7" max="7" width="9.5703125" style="3" bestFit="1" customWidth="1"/>
    <col min="8" max="8" width="11.42578125" style="4" bestFit="1" customWidth="1"/>
    <col min="9" max="12" width="5.28515625" customWidth="1"/>
    <col min="13" max="13" width="6.85546875" customWidth="1"/>
    <col min="14" max="14" width="7.85546875" customWidth="1"/>
    <col min="15" max="17" width="5.28515625" customWidth="1"/>
    <col min="19" max="19" width="14" style="4" customWidth="1"/>
    <col min="20" max="20" width="15.85546875" customWidth="1"/>
    <col min="21" max="21" width="20.5703125" customWidth="1"/>
    <col min="22" max="22" width="18.85546875" customWidth="1"/>
    <col min="23" max="23" width="3.7109375" customWidth="1"/>
    <col min="24" max="24" width="11.140625" customWidth="1"/>
    <col min="25" max="25" width="11.28515625" customWidth="1"/>
    <col min="26" max="26" width="15.7109375" customWidth="1"/>
    <col min="27" max="27" width="11.7109375" customWidth="1"/>
    <col min="28" max="28" width="13.7109375" customWidth="1"/>
    <col min="29" max="30" width="9.7109375" customWidth="1"/>
    <col min="31" max="31" width="23.7109375" customWidth="1"/>
    <col min="32" max="32" width="17.7109375" customWidth="1"/>
    <col min="33" max="33" width="16.7109375" customWidth="1"/>
    <col min="34" max="35" width="3.7109375" customWidth="1"/>
    <col min="36" max="36" width="11.7109375" customWidth="1"/>
    <col min="37" max="37" width="17.7109375" customWidth="1"/>
    <col min="38" max="38" width="22.7109375" customWidth="1"/>
    <col min="39" max="39" width="44.7109375" customWidth="1"/>
    <col min="40" max="40" width="22.7109375" customWidth="1"/>
    <col min="41" max="41" width="16.7109375" customWidth="1"/>
    <col min="42" max="42" width="46.7109375" customWidth="1"/>
    <col min="43" max="43" width="18.7109375" customWidth="1"/>
    <col min="44" max="44" width="21.7109375" customWidth="1"/>
    <col min="45" max="45" width="15.7109375" customWidth="1"/>
    <col min="46" max="47" width="9.7109375" customWidth="1"/>
    <col min="48" max="48" width="15.7109375" customWidth="1"/>
    <col min="49" max="49" width="11.7109375" customWidth="1"/>
    <col min="50" max="50" width="12.7109375" customWidth="1"/>
    <col min="51" max="51" width="11.7109375" customWidth="1"/>
    <col min="52" max="52" width="7.7109375" customWidth="1"/>
    <col min="53" max="53" width="11.7109375" customWidth="1"/>
    <col min="54" max="54" width="39.7109375" customWidth="1"/>
    <col min="55" max="55" width="26.7109375" customWidth="1"/>
    <col min="56" max="56" width="15.7109375" customWidth="1"/>
    <col min="57" max="57" width="13.7109375" customWidth="1"/>
    <col min="58" max="59" width="21.7109375" customWidth="1"/>
  </cols>
  <sheetData>
    <row r="2" spans="1:59" ht="21.75" thickBot="1" x14ac:dyDescent="0.4">
      <c r="A2" s="5" t="s">
        <v>359</v>
      </c>
      <c r="B2" s="5" t="s">
        <v>410</v>
      </c>
    </row>
    <row r="3" spans="1:59" ht="24" thickBot="1" x14ac:dyDescent="0.4">
      <c r="A3" s="275" t="s">
        <v>116</v>
      </c>
      <c r="B3" s="276"/>
      <c r="C3" s="276"/>
      <c r="D3" s="276"/>
      <c r="E3" s="276"/>
      <c r="F3" s="277"/>
      <c r="G3" s="244" t="s">
        <v>111</v>
      </c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6"/>
    </row>
    <row r="4" spans="1:59" x14ac:dyDescent="0.25">
      <c r="A4" s="247" t="s">
        <v>95</v>
      </c>
      <c r="B4" s="249" t="s">
        <v>90</v>
      </c>
      <c r="C4" s="260" t="s">
        <v>91</v>
      </c>
      <c r="D4" s="278" t="s">
        <v>92</v>
      </c>
      <c r="E4" s="260" t="s">
        <v>0</v>
      </c>
      <c r="F4" s="260" t="s">
        <v>93</v>
      </c>
      <c r="G4" s="260" t="s">
        <v>70</v>
      </c>
      <c r="H4" s="260" t="s">
        <v>94</v>
      </c>
      <c r="I4" s="260" t="s">
        <v>77</v>
      </c>
      <c r="J4" s="260"/>
      <c r="K4" s="260"/>
      <c r="L4" s="260"/>
      <c r="M4" s="260"/>
      <c r="N4" s="260"/>
      <c r="O4" s="260"/>
      <c r="P4" s="260"/>
      <c r="Q4" s="261"/>
      <c r="R4" s="262" t="s">
        <v>110</v>
      </c>
      <c r="S4" s="265" t="s">
        <v>78</v>
      </c>
      <c r="T4" s="280" t="s">
        <v>112</v>
      </c>
      <c r="U4" s="268" t="s">
        <v>113</v>
      </c>
      <c r="V4" s="271" t="s">
        <v>208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x14ac:dyDescent="0.25">
      <c r="A5" s="248"/>
      <c r="B5" s="250"/>
      <c r="C5" s="234"/>
      <c r="D5" s="279"/>
      <c r="E5" s="234"/>
      <c r="F5" s="234"/>
      <c r="G5" s="234"/>
      <c r="H5" s="234"/>
      <c r="I5" s="274" t="s">
        <v>79</v>
      </c>
      <c r="J5" s="274"/>
      <c r="K5" s="274" t="s">
        <v>80</v>
      </c>
      <c r="L5" s="274"/>
      <c r="M5" s="234" t="s">
        <v>81</v>
      </c>
      <c r="N5" s="234" t="s">
        <v>82</v>
      </c>
      <c r="O5" s="236" t="s">
        <v>83</v>
      </c>
      <c r="P5" s="236" t="s">
        <v>84</v>
      </c>
      <c r="Q5" s="238" t="s">
        <v>85</v>
      </c>
      <c r="R5" s="263"/>
      <c r="S5" s="266"/>
      <c r="T5" s="281"/>
      <c r="U5" s="269"/>
      <c r="V5" s="272"/>
      <c r="W5" s="2"/>
      <c r="AH5" s="2"/>
      <c r="AI5" s="2"/>
      <c r="AJ5" s="2"/>
      <c r="AQ5" s="2"/>
      <c r="AR5" s="2"/>
      <c r="AS5" s="2"/>
      <c r="BA5" s="2"/>
      <c r="BB5" s="2"/>
      <c r="BC5" s="2"/>
    </row>
    <row r="6" spans="1:59" x14ac:dyDescent="0.25">
      <c r="A6" s="248"/>
      <c r="B6" s="250"/>
      <c r="C6" s="235"/>
      <c r="D6" s="279"/>
      <c r="E6" s="235"/>
      <c r="F6" s="235"/>
      <c r="G6" s="235"/>
      <c r="H6" s="235"/>
      <c r="I6" s="8" t="s">
        <v>86</v>
      </c>
      <c r="J6" s="8" t="s">
        <v>87</v>
      </c>
      <c r="K6" s="9" t="s">
        <v>88</v>
      </c>
      <c r="L6" s="9" t="s">
        <v>89</v>
      </c>
      <c r="M6" s="235"/>
      <c r="N6" s="235"/>
      <c r="O6" s="237"/>
      <c r="P6" s="237"/>
      <c r="Q6" s="239"/>
      <c r="R6" s="264"/>
      <c r="S6" s="267"/>
      <c r="T6" s="282"/>
      <c r="U6" s="270"/>
      <c r="V6" s="273"/>
      <c r="W6" s="2"/>
      <c r="AH6" s="2"/>
      <c r="AI6" s="2"/>
      <c r="AJ6" s="2"/>
      <c r="AQ6" s="2"/>
      <c r="AR6" s="2"/>
      <c r="AS6" s="2"/>
      <c r="BA6" s="2"/>
      <c r="BB6" s="2"/>
      <c r="BC6" s="2"/>
    </row>
    <row r="7" spans="1:59" x14ac:dyDescent="0.25">
      <c r="A7" s="55"/>
      <c r="B7" s="58"/>
      <c r="C7" s="59"/>
      <c r="D7" s="60"/>
      <c r="E7" s="59"/>
      <c r="F7" s="59"/>
      <c r="G7" s="59"/>
      <c r="H7" s="59"/>
      <c r="I7" s="8"/>
      <c r="J7" s="8"/>
      <c r="K7" s="9"/>
      <c r="L7" s="9"/>
      <c r="M7" s="59"/>
      <c r="N7" s="59"/>
      <c r="O7" s="56"/>
      <c r="P7" s="56"/>
      <c r="Q7" s="57"/>
      <c r="R7" s="40"/>
      <c r="S7" s="61"/>
      <c r="T7" s="62"/>
      <c r="U7" s="41"/>
      <c r="V7" s="54"/>
      <c r="W7" s="2"/>
      <c r="AH7" s="2"/>
      <c r="AI7" s="2"/>
      <c r="AJ7" s="2"/>
      <c r="AQ7" s="2"/>
      <c r="AR7" s="2"/>
      <c r="AS7" s="2"/>
      <c r="BA7" s="2"/>
      <c r="BB7" s="2"/>
      <c r="BC7" s="2"/>
    </row>
    <row r="8" spans="1:59" x14ac:dyDescent="0.25">
      <c r="A8" s="84">
        <v>1</v>
      </c>
      <c r="B8" s="83" t="s">
        <v>209</v>
      </c>
      <c r="C8" s="83" t="s">
        <v>210</v>
      </c>
      <c r="D8" s="83" t="s">
        <v>13</v>
      </c>
      <c r="E8" s="83" t="s">
        <v>211</v>
      </c>
      <c r="F8" s="83" t="s">
        <v>361</v>
      </c>
      <c r="G8" s="76" t="s">
        <v>362</v>
      </c>
      <c r="H8" s="85">
        <v>17.010000000000002</v>
      </c>
      <c r="I8" s="77"/>
      <c r="J8" s="77">
        <v>1</v>
      </c>
      <c r="K8" s="77"/>
      <c r="L8" s="77"/>
      <c r="M8" s="77">
        <v>1</v>
      </c>
      <c r="N8" s="77"/>
      <c r="O8" s="77">
        <v>1</v>
      </c>
      <c r="P8" s="77">
        <v>1</v>
      </c>
      <c r="Q8" s="77">
        <v>1</v>
      </c>
      <c r="R8" s="78">
        <f>'Úklid kategorie'!$F$6</f>
        <v>0</v>
      </c>
      <c r="S8" s="79">
        <f>(H8*I8*30.4167)+(H8*J8*21)+(H8*K8*4.3452)+(H8*L8*4.3452)+(H8*M8*4.3452)+H8*N8+(H8*O8/3)+(H8*P8/6)+(H8*Q8/12)</f>
        <v>441.04435200000006</v>
      </c>
      <c r="T8" s="80">
        <f t="shared" ref="T8:T71" si="0">R8*S8</f>
        <v>0</v>
      </c>
      <c r="U8" s="80">
        <f t="shared" ref="U8:U71" si="1">T8*12</f>
        <v>0</v>
      </c>
      <c r="V8" s="81">
        <f xml:space="preserve"> U8*3</f>
        <v>0</v>
      </c>
      <c r="AH8" s="2"/>
      <c r="AI8" s="2"/>
      <c r="AJ8" s="2"/>
      <c r="AQ8" s="2"/>
      <c r="AR8" s="2"/>
      <c r="AS8" s="2"/>
      <c r="BA8" s="2"/>
      <c r="BB8" s="2"/>
      <c r="BC8" s="2"/>
    </row>
    <row r="9" spans="1:59" s="167" customFormat="1" x14ac:dyDescent="0.25">
      <c r="A9" s="157">
        <v>2</v>
      </c>
      <c r="B9" s="158" t="s">
        <v>209</v>
      </c>
      <c r="C9" s="158" t="s">
        <v>210</v>
      </c>
      <c r="D9" s="158" t="s">
        <v>14</v>
      </c>
      <c r="E9" s="158" t="s">
        <v>212</v>
      </c>
      <c r="F9" s="158" t="s">
        <v>363</v>
      </c>
      <c r="G9" s="159"/>
      <c r="H9" s="161"/>
      <c r="I9" s="162"/>
      <c r="J9" s="162"/>
      <c r="K9" s="162"/>
      <c r="L9" s="162"/>
      <c r="M9" s="162"/>
      <c r="N9" s="162"/>
      <c r="O9" s="162"/>
      <c r="P9" s="162"/>
      <c r="Q9" s="162"/>
      <c r="R9" s="163"/>
      <c r="S9" s="164">
        <f t="shared" ref="S9:S72" si="2">(H9*I9*30.4167)+(H9*J9*21)+(H9*K9*4.3452)+(H9*L9*4.3452)+(H9*M9*4.3452)+H9*N9+(H9*O9/3)+(H9*P9/6)+(H9*Q9/12)</f>
        <v>0</v>
      </c>
      <c r="T9" s="165">
        <f t="shared" si="0"/>
        <v>0</v>
      </c>
      <c r="U9" s="165">
        <f t="shared" si="1"/>
        <v>0</v>
      </c>
      <c r="V9" s="166">
        <f t="shared" ref="V9:V72" si="3" xml:space="preserve"> U9*3</f>
        <v>0</v>
      </c>
      <c r="AH9" s="168"/>
      <c r="AI9" s="168"/>
      <c r="AJ9" s="168"/>
      <c r="AQ9" s="168"/>
      <c r="AR9" s="168"/>
      <c r="AS9" s="168"/>
      <c r="BA9" s="168"/>
      <c r="BB9" s="168"/>
      <c r="BC9" s="168"/>
    </row>
    <row r="10" spans="1:59" x14ac:dyDescent="0.25">
      <c r="A10" s="89">
        <v>3</v>
      </c>
      <c r="B10" s="90" t="s">
        <v>209</v>
      </c>
      <c r="C10" s="90" t="s">
        <v>210</v>
      </c>
      <c r="D10" s="90" t="s">
        <v>15</v>
      </c>
      <c r="E10" s="90" t="s">
        <v>2</v>
      </c>
      <c r="F10" s="91" t="s">
        <v>363</v>
      </c>
      <c r="G10" s="69" t="s">
        <v>205</v>
      </c>
      <c r="H10" s="93">
        <v>16</v>
      </c>
      <c r="I10" s="70"/>
      <c r="J10" s="70">
        <v>1</v>
      </c>
      <c r="K10" s="70"/>
      <c r="L10" s="70"/>
      <c r="M10" s="70">
        <v>1</v>
      </c>
      <c r="N10" s="70">
        <v>1</v>
      </c>
      <c r="O10" s="70">
        <v>1</v>
      </c>
      <c r="P10" s="70">
        <v>1</v>
      </c>
      <c r="Q10" s="70">
        <v>1</v>
      </c>
      <c r="R10" s="71">
        <f>'Úklid kategorie'!$F$7</f>
        <v>0</v>
      </c>
      <c r="S10" s="72">
        <f t="shared" si="2"/>
        <v>430.85653333333329</v>
      </c>
      <c r="T10" s="73">
        <f t="shared" si="0"/>
        <v>0</v>
      </c>
      <c r="U10" s="73">
        <f t="shared" si="1"/>
        <v>0</v>
      </c>
      <c r="V10" s="74">
        <f t="shared" si="3"/>
        <v>0</v>
      </c>
      <c r="AH10" s="2"/>
      <c r="AI10" s="2"/>
      <c r="AJ10" s="2"/>
      <c r="AQ10" s="2"/>
      <c r="AR10" s="2"/>
      <c r="AS10" s="2"/>
      <c r="BA10" s="2"/>
      <c r="BB10" s="2"/>
      <c r="BC10" s="2"/>
    </row>
    <row r="11" spans="1:59" x14ac:dyDescent="0.25">
      <c r="A11" s="86">
        <v>4</v>
      </c>
      <c r="B11" s="87" t="s">
        <v>209</v>
      </c>
      <c r="C11" s="87" t="s">
        <v>210</v>
      </c>
      <c r="D11" s="87" t="s">
        <v>16</v>
      </c>
      <c r="E11" s="87" t="s">
        <v>213</v>
      </c>
      <c r="F11" s="83" t="s">
        <v>363</v>
      </c>
      <c r="G11" s="76" t="s">
        <v>362</v>
      </c>
      <c r="H11" s="85">
        <v>307.87</v>
      </c>
      <c r="I11" s="82"/>
      <c r="J11" s="77">
        <v>1</v>
      </c>
      <c r="K11" s="77"/>
      <c r="L11" s="77"/>
      <c r="M11" s="77">
        <v>1</v>
      </c>
      <c r="N11" s="77"/>
      <c r="O11" s="77">
        <v>1</v>
      </c>
      <c r="P11" s="77">
        <v>1</v>
      </c>
      <c r="Q11" s="77">
        <v>1</v>
      </c>
      <c r="R11" s="78">
        <f>'Úklid kategorie'!$F$6</f>
        <v>0</v>
      </c>
      <c r="S11" s="79">
        <f t="shared" si="2"/>
        <v>7982.617557333333</v>
      </c>
      <c r="T11" s="80">
        <f t="shared" si="0"/>
        <v>0</v>
      </c>
      <c r="U11" s="80">
        <f t="shared" si="1"/>
        <v>0</v>
      </c>
      <c r="V11" s="81">
        <f t="shared" si="3"/>
        <v>0</v>
      </c>
      <c r="AH11" s="2"/>
      <c r="AI11" s="2"/>
      <c r="AJ11" s="2"/>
      <c r="AQ11" s="2"/>
      <c r="AR11" s="2"/>
      <c r="AS11" s="2"/>
      <c r="BA11" s="2"/>
      <c r="BB11" s="2"/>
      <c r="BC11" s="2"/>
    </row>
    <row r="12" spans="1:59" s="167" customFormat="1" x14ac:dyDescent="0.25">
      <c r="A12" s="157">
        <v>5</v>
      </c>
      <c r="B12" s="158" t="s">
        <v>209</v>
      </c>
      <c r="C12" s="158" t="s">
        <v>210</v>
      </c>
      <c r="D12" s="158" t="s">
        <v>152</v>
      </c>
      <c r="E12" s="158" t="s">
        <v>214</v>
      </c>
      <c r="F12" s="158" t="s">
        <v>202</v>
      </c>
      <c r="G12" s="159"/>
      <c r="H12" s="161"/>
      <c r="I12" s="162"/>
      <c r="J12" s="162"/>
      <c r="K12" s="162"/>
      <c r="L12" s="162"/>
      <c r="M12" s="162"/>
      <c r="N12" s="162"/>
      <c r="O12" s="162"/>
      <c r="P12" s="162"/>
      <c r="Q12" s="162"/>
      <c r="R12" s="163"/>
      <c r="S12" s="164">
        <f t="shared" si="2"/>
        <v>0</v>
      </c>
      <c r="T12" s="165">
        <f t="shared" si="0"/>
        <v>0</v>
      </c>
      <c r="U12" s="165">
        <f t="shared" si="1"/>
        <v>0</v>
      </c>
      <c r="V12" s="166">
        <f t="shared" si="3"/>
        <v>0</v>
      </c>
      <c r="AH12" s="168"/>
      <c r="AI12" s="168"/>
      <c r="AJ12" s="168"/>
      <c r="AQ12" s="168"/>
      <c r="AR12" s="168"/>
      <c r="AS12" s="168"/>
      <c r="BA12" s="168"/>
      <c r="BB12" s="168"/>
      <c r="BC12" s="168"/>
    </row>
    <row r="13" spans="1:59" x14ac:dyDescent="0.25">
      <c r="A13" s="86">
        <v>6</v>
      </c>
      <c r="B13" s="87" t="s">
        <v>209</v>
      </c>
      <c r="C13" s="87" t="s">
        <v>210</v>
      </c>
      <c r="D13" s="87" t="s">
        <v>17</v>
      </c>
      <c r="E13" s="87" t="s">
        <v>215</v>
      </c>
      <c r="F13" s="83" t="s">
        <v>202</v>
      </c>
      <c r="G13" s="76" t="s">
        <v>362</v>
      </c>
      <c r="H13" s="85">
        <v>29.94</v>
      </c>
      <c r="I13" s="82"/>
      <c r="J13" s="77">
        <v>1</v>
      </c>
      <c r="K13" s="77"/>
      <c r="L13" s="77"/>
      <c r="M13" s="77">
        <v>1</v>
      </c>
      <c r="N13" s="77"/>
      <c r="O13" s="77">
        <v>1</v>
      </c>
      <c r="P13" s="77">
        <v>1</v>
      </c>
      <c r="Q13" s="77">
        <v>1</v>
      </c>
      <c r="R13" s="78">
        <f>'Úklid kategorie'!$F$6</f>
        <v>0</v>
      </c>
      <c r="S13" s="79">
        <f t="shared" si="2"/>
        <v>776.30028800000002</v>
      </c>
      <c r="T13" s="80">
        <f t="shared" si="0"/>
        <v>0</v>
      </c>
      <c r="U13" s="80">
        <f t="shared" si="1"/>
        <v>0</v>
      </c>
      <c r="V13" s="81">
        <f t="shared" si="3"/>
        <v>0</v>
      </c>
      <c r="W13" s="2"/>
      <c r="AH13" s="2"/>
      <c r="AI13" s="2"/>
      <c r="AJ13" s="2"/>
      <c r="AQ13" s="2"/>
      <c r="AR13" s="2"/>
      <c r="AS13" s="2"/>
      <c r="BA13" s="2"/>
      <c r="BB13" s="2"/>
      <c r="BC13" s="2"/>
    </row>
    <row r="14" spans="1:59" x14ac:dyDescent="0.25">
      <c r="A14" s="86">
        <v>7</v>
      </c>
      <c r="B14" s="87" t="s">
        <v>209</v>
      </c>
      <c r="C14" s="87" t="s">
        <v>210</v>
      </c>
      <c r="D14" s="87" t="s">
        <v>216</v>
      </c>
      <c r="E14" s="87" t="s">
        <v>34</v>
      </c>
      <c r="F14" s="83" t="s">
        <v>364</v>
      </c>
      <c r="G14" s="76" t="s">
        <v>362</v>
      </c>
      <c r="H14" s="85">
        <v>7.7</v>
      </c>
      <c r="I14" s="82"/>
      <c r="J14" s="77">
        <v>1</v>
      </c>
      <c r="K14" s="77"/>
      <c r="L14" s="77"/>
      <c r="M14" s="77">
        <v>1</v>
      </c>
      <c r="N14" s="77"/>
      <c r="O14" s="77">
        <v>1</v>
      </c>
      <c r="P14" s="77">
        <v>1</v>
      </c>
      <c r="Q14" s="77">
        <v>1</v>
      </c>
      <c r="R14" s="78">
        <f>'Úklid kategorie'!$F$6</f>
        <v>0</v>
      </c>
      <c r="S14" s="79">
        <f t="shared" si="2"/>
        <v>199.6497066666667</v>
      </c>
      <c r="T14" s="80">
        <f t="shared" si="0"/>
        <v>0</v>
      </c>
      <c r="U14" s="80">
        <f t="shared" si="1"/>
        <v>0</v>
      </c>
      <c r="V14" s="81">
        <f t="shared" si="3"/>
        <v>0</v>
      </c>
      <c r="W14" s="2"/>
      <c r="AH14" s="2"/>
      <c r="AI14" s="2"/>
      <c r="AJ14" s="2"/>
      <c r="AQ14" s="2"/>
      <c r="AR14" s="2"/>
      <c r="AS14" s="2"/>
      <c r="BA14" s="2"/>
      <c r="BB14" s="2"/>
      <c r="BC14" s="2"/>
    </row>
    <row r="15" spans="1:59" x14ac:dyDescent="0.25">
      <c r="A15" s="89">
        <v>8</v>
      </c>
      <c r="B15" s="90" t="s">
        <v>209</v>
      </c>
      <c r="C15" s="90" t="s">
        <v>210</v>
      </c>
      <c r="D15" s="90" t="s">
        <v>18</v>
      </c>
      <c r="E15" s="90" t="s">
        <v>11</v>
      </c>
      <c r="F15" s="91" t="s">
        <v>363</v>
      </c>
      <c r="G15" s="69" t="s">
        <v>205</v>
      </c>
      <c r="H15" s="93">
        <v>22.75</v>
      </c>
      <c r="I15" s="70"/>
      <c r="J15" s="70">
        <v>1</v>
      </c>
      <c r="K15" s="70"/>
      <c r="L15" s="70"/>
      <c r="M15" s="70">
        <v>1</v>
      </c>
      <c r="N15" s="70">
        <v>1</v>
      </c>
      <c r="O15" s="70">
        <v>1</v>
      </c>
      <c r="P15" s="70">
        <v>1</v>
      </c>
      <c r="Q15" s="70">
        <v>1</v>
      </c>
      <c r="R15" s="71">
        <f>'Úklid kategorie'!$F$7</f>
        <v>0</v>
      </c>
      <c r="S15" s="72">
        <f t="shared" si="2"/>
        <v>612.62413333333336</v>
      </c>
      <c r="T15" s="73">
        <f t="shared" si="0"/>
        <v>0</v>
      </c>
      <c r="U15" s="73">
        <f t="shared" si="1"/>
        <v>0</v>
      </c>
      <c r="V15" s="74">
        <f t="shared" si="3"/>
        <v>0</v>
      </c>
      <c r="W15" s="2"/>
      <c r="AH15" s="2"/>
      <c r="AI15" s="2"/>
      <c r="AJ15" s="2"/>
      <c r="AQ15" s="2"/>
      <c r="AR15" s="2"/>
      <c r="AS15" s="2"/>
      <c r="BA15" s="2"/>
      <c r="BB15" s="2"/>
      <c r="BC15" s="2"/>
    </row>
    <row r="16" spans="1:59" x14ac:dyDescent="0.25">
      <c r="A16" s="89">
        <v>9</v>
      </c>
      <c r="B16" s="90" t="s">
        <v>209</v>
      </c>
      <c r="C16" s="90" t="s">
        <v>210</v>
      </c>
      <c r="D16" s="90" t="s">
        <v>20</v>
      </c>
      <c r="E16" s="90" t="s">
        <v>11</v>
      </c>
      <c r="F16" s="91" t="s">
        <v>363</v>
      </c>
      <c r="G16" s="69" t="s">
        <v>205</v>
      </c>
      <c r="H16" s="93">
        <v>24.21</v>
      </c>
      <c r="I16" s="70"/>
      <c r="J16" s="70">
        <v>1</v>
      </c>
      <c r="K16" s="70"/>
      <c r="L16" s="70"/>
      <c r="M16" s="70">
        <v>1</v>
      </c>
      <c r="N16" s="70">
        <v>1</v>
      </c>
      <c r="O16" s="70">
        <v>1</v>
      </c>
      <c r="P16" s="70">
        <v>1</v>
      </c>
      <c r="Q16" s="70">
        <v>1</v>
      </c>
      <c r="R16" s="71">
        <f>'Úklid kategorie'!$F$7</f>
        <v>0</v>
      </c>
      <c r="S16" s="72">
        <f t="shared" si="2"/>
        <v>651.93979200000012</v>
      </c>
      <c r="T16" s="73">
        <f t="shared" si="0"/>
        <v>0</v>
      </c>
      <c r="U16" s="73">
        <f t="shared" si="1"/>
        <v>0</v>
      </c>
      <c r="V16" s="74">
        <f t="shared" si="3"/>
        <v>0</v>
      </c>
      <c r="W16" s="2"/>
      <c r="AH16" s="2"/>
      <c r="AI16" s="2"/>
      <c r="AJ16" s="2"/>
      <c r="AQ16" s="2"/>
      <c r="AR16" s="2"/>
      <c r="AS16" s="2"/>
      <c r="BA16" s="2"/>
      <c r="BB16" s="2"/>
      <c r="BC16" s="2"/>
    </row>
    <row r="17" spans="1:55" x14ac:dyDescent="0.25">
      <c r="A17" s="89">
        <v>10</v>
      </c>
      <c r="B17" s="90" t="s">
        <v>209</v>
      </c>
      <c r="C17" s="90" t="s">
        <v>210</v>
      </c>
      <c r="D17" s="90" t="s">
        <v>21</v>
      </c>
      <c r="E17" s="90" t="s">
        <v>11</v>
      </c>
      <c r="F17" s="91" t="s">
        <v>363</v>
      </c>
      <c r="G17" s="69" t="s">
        <v>205</v>
      </c>
      <c r="H17" s="93">
        <v>28.65</v>
      </c>
      <c r="I17" s="70"/>
      <c r="J17" s="70">
        <v>1</v>
      </c>
      <c r="K17" s="70"/>
      <c r="L17" s="70"/>
      <c r="M17" s="70">
        <v>1</v>
      </c>
      <c r="N17" s="70">
        <v>1</v>
      </c>
      <c r="O17" s="70">
        <v>1</v>
      </c>
      <c r="P17" s="70">
        <v>1</v>
      </c>
      <c r="Q17" s="70">
        <v>1</v>
      </c>
      <c r="R17" s="71">
        <f>'Úklid kategorie'!$F$7</f>
        <v>0</v>
      </c>
      <c r="S17" s="72">
        <f t="shared" si="2"/>
        <v>771.50247999999988</v>
      </c>
      <c r="T17" s="73">
        <f t="shared" si="0"/>
        <v>0</v>
      </c>
      <c r="U17" s="73">
        <f t="shared" si="1"/>
        <v>0</v>
      </c>
      <c r="V17" s="74">
        <f t="shared" si="3"/>
        <v>0</v>
      </c>
      <c r="W17" s="2"/>
      <c r="AH17" s="2"/>
      <c r="AI17" s="2"/>
      <c r="AJ17" s="2"/>
      <c r="AQ17" s="2"/>
      <c r="AR17" s="2"/>
      <c r="AS17" s="2"/>
      <c r="BA17" s="2"/>
      <c r="BB17" s="2"/>
      <c r="BC17" s="2"/>
    </row>
    <row r="18" spans="1:55" x14ac:dyDescent="0.25">
      <c r="A18" s="86">
        <v>11</v>
      </c>
      <c r="B18" s="87" t="s">
        <v>209</v>
      </c>
      <c r="C18" s="87" t="s">
        <v>210</v>
      </c>
      <c r="D18" s="87" t="s">
        <v>22</v>
      </c>
      <c r="E18" s="87" t="s">
        <v>8</v>
      </c>
      <c r="F18" s="83" t="s">
        <v>363</v>
      </c>
      <c r="G18" s="76" t="s">
        <v>362</v>
      </c>
      <c r="H18" s="85">
        <v>30.25</v>
      </c>
      <c r="I18" s="82"/>
      <c r="J18" s="77">
        <v>1</v>
      </c>
      <c r="K18" s="77"/>
      <c r="L18" s="77"/>
      <c r="M18" s="77">
        <v>1</v>
      </c>
      <c r="N18" s="77"/>
      <c r="O18" s="77">
        <v>1</v>
      </c>
      <c r="P18" s="77">
        <v>1</v>
      </c>
      <c r="Q18" s="77">
        <v>1</v>
      </c>
      <c r="R18" s="78">
        <f>'Úklid kategorie'!$F$6</f>
        <v>0</v>
      </c>
      <c r="S18" s="79">
        <f t="shared" si="2"/>
        <v>784.33813333333342</v>
      </c>
      <c r="T18" s="80">
        <f t="shared" si="0"/>
        <v>0</v>
      </c>
      <c r="U18" s="80">
        <f t="shared" si="1"/>
        <v>0</v>
      </c>
      <c r="V18" s="81">
        <f t="shared" si="3"/>
        <v>0</v>
      </c>
      <c r="W18" s="2"/>
      <c r="AH18" s="2"/>
      <c r="AI18" s="2"/>
      <c r="AJ18" s="2"/>
      <c r="AQ18" s="2"/>
      <c r="AR18" s="2"/>
      <c r="AS18" s="2"/>
      <c r="BA18" s="2"/>
      <c r="BB18" s="2"/>
      <c r="BC18" s="2"/>
    </row>
    <row r="19" spans="1:55" x14ac:dyDescent="0.25">
      <c r="A19" s="114">
        <v>12</v>
      </c>
      <c r="B19" s="115" t="s">
        <v>209</v>
      </c>
      <c r="C19" s="115" t="s">
        <v>210</v>
      </c>
      <c r="D19" s="115" t="s">
        <v>23</v>
      </c>
      <c r="E19" s="115" t="s">
        <v>28</v>
      </c>
      <c r="F19" s="116" t="s">
        <v>202</v>
      </c>
      <c r="G19" s="117" t="s">
        <v>204</v>
      </c>
      <c r="H19" s="118">
        <v>4.78</v>
      </c>
      <c r="I19" s="119"/>
      <c r="J19" s="119">
        <v>1</v>
      </c>
      <c r="K19" s="119"/>
      <c r="L19" s="119"/>
      <c r="M19" s="119">
        <v>1</v>
      </c>
      <c r="N19" s="119">
        <v>1</v>
      </c>
      <c r="O19" s="119"/>
      <c r="P19" s="119">
        <v>1</v>
      </c>
      <c r="Q19" s="119"/>
      <c r="R19" s="120">
        <f>'Úklid kategorie'!$F$9</f>
        <v>0</v>
      </c>
      <c r="S19" s="121">
        <f t="shared" si="2"/>
        <v>126.72672266666667</v>
      </c>
      <c r="T19" s="122">
        <f t="shared" si="0"/>
        <v>0</v>
      </c>
      <c r="U19" s="122">
        <f t="shared" si="1"/>
        <v>0</v>
      </c>
      <c r="V19" s="123">
        <f t="shared" si="3"/>
        <v>0</v>
      </c>
      <c r="W19" s="2"/>
      <c r="AH19" s="2"/>
      <c r="AI19" s="2"/>
      <c r="AJ19" s="2"/>
      <c r="AQ19" s="2"/>
      <c r="AR19" s="2"/>
      <c r="AS19" s="2"/>
      <c r="BA19" s="2"/>
      <c r="BB19" s="2"/>
      <c r="BC19" s="2"/>
    </row>
    <row r="20" spans="1:55" x14ac:dyDescent="0.25">
      <c r="A20" s="138">
        <v>13</v>
      </c>
      <c r="B20" s="139" t="s">
        <v>209</v>
      </c>
      <c r="C20" s="139" t="s">
        <v>210</v>
      </c>
      <c r="D20" s="139" t="s">
        <v>24</v>
      </c>
      <c r="E20" s="139" t="s">
        <v>30</v>
      </c>
      <c r="F20" s="140" t="s">
        <v>202</v>
      </c>
      <c r="G20" s="141" t="s">
        <v>206</v>
      </c>
      <c r="H20" s="142">
        <v>2.81</v>
      </c>
      <c r="I20" s="143"/>
      <c r="J20" s="143"/>
      <c r="K20" s="143"/>
      <c r="L20" s="143"/>
      <c r="M20" s="143"/>
      <c r="N20" s="143">
        <v>1</v>
      </c>
      <c r="O20" s="143"/>
      <c r="P20" s="143">
        <v>1</v>
      </c>
      <c r="Q20" s="143"/>
      <c r="R20" s="150">
        <f>'Úklid kategorie'!$F$11</f>
        <v>0</v>
      </c>
      <c r="S20" s="144">
        <f t="shared" si="2"/>
        <v>3.2783333333333333</v>
      </c>
      <c r="T20" s="145">
        <f t="shared" si="0"/>
        <v>0</v>
      </c>
      <c r="U20" s="145">
        <f t="shared" si="1"/>
        <v>0</v>
      </c>
      <c r="V20" s="146">
        <f t="shared" si="3"/>
        <v>0</v>
      </c>
      <c r="W20" s="2"/>
      <c r="AH20" s="2"/>
      <c r="AI20" s="2"/>
      <c r="AJ20" s="2"/>
      <c r="AQ20" s="2"/>
      <c r="AR20" s="2"/>
      <c r="AS20" s="2"/>
      <c r="BA20" s="2"/>
      <c r="BB20" s="2"/>
      <c r="BC20" s="2"/>
    </row>
    <row r="21" spans="1:55" x14ac:dyDescent="0.25">
      <c r="A21" s="124">
        <v>14</v>
      </c>
      <c r="B21" s="116" t="s">
        <v>209</v>
      </c>
      <c r="C21" s="116" t="s">
        <v>210</v>
      </c>
      <c r="D21" s="116" t="s">
        <v>25</v>
      </c>
      <c r="E21" s="116" t="s">
        <v>31</v>
      </c>
      <c r="F21" s="116" t="s">
        <v>202</v>
      </c>
      <c r="G21" s="117" t="s">
        <v>204</v>
      </c>
      <c r="H21" s="118">
        <v>4.5199999999999996</v>
      </c>
      <c r="I21" s="125"/>
      <c r="J21" s="119">
        <v>1</v>
      </c>
      <c r="K21" s="119"/>
      <c r="L21" s="119"/>
      <c r="M21" s="119">
        <v>1</v>
      </c>
      <c r="N21" s="119">
        <v>1</v>
      </c>
      <c r="O21" s="119"/>
      <c r="P21" s="119">
        <v>1</v>
      </c>
      <c r="Q21" s="125"/>
      <c r="R21" s="120">
        <f>'Úklid kategorie'!$F$9</f>
        <v>0</v>
      </c>
      <c r="S21" s="121">
        <f t="shared" si="2"/>
        <v>119.83363733333331</v>
      </c>
      <c r="T21" s="122">
        <f t="shared" si="0"/>
        <v>0</v>
      </c>
      <c r="U21" s="122">
        <f t="shared" si="1"/>
        <v>0</v>
      </c>
      <c r="V21" s="123">
        <f t="shared" si="3"/>
        <v>0</v>
      </c>
      <c r="AH21" s="2"/>
      <c r="AI21" s="2"/>
      <c r="AJ21" s="2"/>
      <c r="AQ21" s="2"/>
      <c r="AR21" s="2"/>
      <c r="AS21" s="2"/>
      <c r="BA21" s="2"/>
      <c r="BB21" s="2"/>
      <c r="BC21" s="2"/>
    </row>
    <row r="22" spans="1:55" x14ac:dyDescent="0.25">
      <c r="A22" s="92">
        <v>15</v>
      </c>
      <c r="B22" s="91" t="s">
        <v>209</v>
      </c>
      <c r="C22" s="91" t="s">
        <v>210</v>
      </c>
      <c r="D22" s="91" t="s">
        <v>26</v>
      </c>
      <c r="E22" s="91" t="s">
        <v>11</v>
      </c>
      <c r="F22" s="91" t="s">
        <v>363</v>
      </c>
      <c r="G22" s="69" t="s">
        <v>205</v>
      </c>
      <c r="H22" s="93">
        <v>24.89</v>
      </c>
      <c r="I22" s="75"/>
      <c r="J22" s="70">
        <v>1</v>
      </c>
      <c r="K22" s="70"/>
      <c r="L22" s="70"/>
      <c r="M22" s="70">
        <v>1</v>
      </c>
      <c r="N22" s="70">
        <v>1</v>
      </c>
      <c r="O22" s="70">
        <v>1</v>
      </c>
      <c r="P22" s="70">
        <v>1</v>
      </c>
      <c r="Q22" s="70">
        <v>1</v>
      </c>
      <c r="R22" s="71">
        <f>'Úklid kategorie'!$F$7</f>
        <v>0</v>
      </c>
      <c r="S22" s="72">
        <f t="shared" si="2"/>
        <v>670.25119466666661</v>
      </c>
      <c r="T22" s="73">
        <f t="shared" si="0"/>
        <v>0</v>
      </c>
      <c r="U22" s="73">
        <f t="shared" si="1"/>
        <v>0</v>
      </c>
      <c r="V22" s="74">
        <f t="shared" si="3"/>
        <v>0</v>
      </c>
      <c r="AH22" s="2"/>
      <c r="AI22" s="2"/>
      <c r="AJ22" s="2"/>
      <c r="AQ22" s="2"/>
      <c r="AR22" s="2"/>
      <c r="AS22" s="2"/>
      <c r="BA22" s="2"/>
      <c r="BB22" s="2"/>
      <c r="BC22" s="2"/>
    </row>
    <row r="23" spans="1:55" x14ac:dyDescent="0.25">
      <c r="A23" s="89">
        <v>16</v>
      </c>
      <c r="B23" s="90" t="s">
        <v>209</v>
      </c>
      <c r="C23" s="90" t="s">
        <v>210</v>
      </c>
      <c r="D23" s="90" t="s">
        <v>27</v>
      </c>
      <c r="E23" s="90" t="s">
        <v>11</v>
      </c>
      <c r="F23" s="91" t="s">
        <v>363</v>
      </c>
      <c r="G23" s="69" t="s">
        <v>205</v>
      </c>
      <c r="H23" s="93">
        <v>23.91</v>
      </c>
      <c r="I23" s="70"/>
      <c r="J23" s="70">
        <v>1</v>
      </c>
      <c r="K23" s="70"/>
      <c r="L23" s="70"/>
      <c r="M23" s="70">
        <v>1</v>
      </c>
      <c r="N23" s="70">
        <v>1</v>
      </c>
      <c r="O23" s="70">
        <v>1</v>
      </c>
      <c r="P23" s="70">
        <v>1</v>
      </c>
      <c r="Q23" s="70">
        <v>1</v>
      </c>
      <c r="R23" s="71">
        <f>'Úklid kategorie'!$F$7</f>
        <v>0</v>
      </c>
      <c r="S23" s="72">
        <f t="shared" si="2"/>
        <v>643.86123199999997</v>
      </c>
      <c r="T23" s="73">
        <f t="shared" si="0"/>
        <v>0</v>
      </c>
      <c r="U23" s="73">
        <f t="shared" si="1"/>
        <v>0</v>
      </c>
      <c r="V23" s="74">
        <f t="shared" si="3"/>
        <v>0</v>
      </c>
      <c r="W23" s="2"/>
      <c r="AH23" s="2"/>
      <c r="AI23" s="2"/>
      <c r="AJ23" s="2"/>
      <c r="AQ23" s="2"/>
      <c r="AR23" s="2"/>
      <c r="AS23" s="2"/>
      <c r="BA23" s="2"/>
      <c r="BB23" s="2"/>
      <c r="BC23" s="2"/>
    </row>
    <row r="24" spans="1:55" x14ac:dyDescent="0.25">
      <c r="A24" s="86">
        <v>17</v>
      </c>
      <c r="B24" s="87" t="s">
        <v>209</v>
      </c>
      <c r="C24" s="87" t="s">
        <v>210</v>
      </c>
      <c r="D24" s="87" t="s">
        <v>217</v>
      </c>
      <c r="E24" s="87" t="s">
        <v>218</v>
      </c>
      <c r="F24" s="83" t="s">
        <v>365</v>
      </c>
      <c r="G24" s="76" t="s">
        <v>362</v>
      </c>
      <c r="H24" s="85">
        <v>132.4</v>
      </c>
      <c r="I24" s="82"/>
      <c r="J24" s="77">
        <v>1</v>
      </c>
      <c r="K24" s="77"/>
      <c r="L24" s="77"/>
      <c r="M24" s="77">
        <v>1</v>
      </c>
      <c r="N24" s="77"/>
      <c r="O24" s="77">
        <v>1</v>
      </c>
      <c r="P24" s="77">
        <v>1</v>
      </c>
      <c r="Q24" s="77">
        <v>1</v>
      </c>
      <c r="R24" s="78">
        <f>'Úklid kategorie'!$F$6</f>
        <v>0</v>
      </c>
      <c r="S24" s="79">
        <f t="shared" si="2"/>
        <v>3432.9378133333335</v>
      </c>
      <c r="T24" s="80">
        <f t="shared" si="0"/>
        <v>0</v>
      </c>
      <c r="U24" s="80">
        <f t="shared" si="1"/>
        <v>0</v>
      </c>
      <c r="V24" s="81">
        <f t="shared" si="3"/>
        <v>0</v>
      </c>
      <c r="W24" s="2"/>
      <c r="AH24" s="2"/>
      <c r="AI24" s="2"/>
      <c r="AJ24" s="2"/>
      <c r="AQ24" s="2"/>
      <c r="AR24" s="2"/>
      <c r="AS24" s="2"/>
      <c r="BA24" s="2"/>
      <c r="BB24" s="2"/>
      <c r="BC24" s="2"/>
    </row>
    <row r="25" spans="1:55" x14ac:dyDescent="0.25">
      <c r="A25" s="86">
        <v>18</v>
      </c>
      <c r="B25" s="87" t="s">
        <v>209</v>
      </c>
      <c r="C25" s="87" t="s">
        <v>210</v>
      </c>
      <c r="D25" s="87" t="s">
        <v>219</v>
      </c>
      <c r="E25" s="87" t="s">
        <v>220</v>
      </c>
      <c r="F25" s="83" t="s">
        <v>365</v>
      </c>
      <c r="G25" s="76" t="s">
        <v>362</v>
      </c>
      <c r="H25" s="85">
        <v>132.4</v>
      </c>
      <c r="I25" s="82"/>
      <c r="J25" s="77">
        <v>1</v>
      </c>
      <c r="K25" s="77"/>
      <c r="L25" s="77"/>
      <c r="M25" s="77">
        <v>1</v>
      </c>
      <c r="N25" s="77"/>
      <c r="O25" s="77">
        <v>1</v>
      </c>
      <c r="P25" s="77">
        <v>1</v>
      </c>
      <c r="Q25" s="77">
        <v>1</v>
      </c>
      <c r="R25" s="78">
        <f>'Úklid kategorie'!$F$6</f>
        <v>0</v>
      </c>
      <c r="S25" s="79">
        <f t="shared" si="2"/>
        <v>3432.9378133333335</v>
      </c>
      <c r="T25" s="80">
        <f t="shared" si="0"/>
        <v>0</v>
      </c>
      <c r="U25" s="80">
        <f t="shared" si="1"/>
        <v>0</v>
      </c>
      <c r="V25" s="81">
        <f t="shared" si="3"/>
        <v>0</v>
      </c>
      <c r="W25" s="2"/>
      <c r="AQ25" s="2"/>
      <c r="AR25" s="2"/>
      <c r="AS25" s="2"/>
      <c r="BA25" s="2"/>
      <c r="BB25" s="2"/>
      <c r="BC25" s="2"/>
    </row>
    <row r="26" spans="1:55" x14ac:dyDescent="0.25">
      <c r="A26" s="86">
        <v>19</v>
      </c>
      <c r="B26" s="87" t="s">
        <v>209</v>
      </c>
      <c r="C26" s="87" t="s">
        <v>210</v>
      </c>
      <c r="D26" s="87" t="s">
        <v>29</v>
      </c>
      <c r="E26" s="87" t="s">
        <v>8</v>
      </c>
      <c r="F26" s="83" t="s">
        <v>203</v>
      </c>
      <c r="G26" s="76" t="s">
        <v>362</v>
      </c>
      <c r="H26" s="85">
        <v>38.11</v>
      </c>
      <c r="I26" s="82"/>
      <c r="J26" s="77">
        <v>1</v>
      </c>
      <c r="K26" s="77"/>
      <c r="L26" s="77"/>
      <c r="M26" s="77">
        <v>1</v>
      </c>
      <c r="N26" s="77"/>
      <c r="O26" s="77">
        <v>1</v>
      </c>
      <c r="P26" s="77">
        <v>1</v>
      </c>
      <c r="Q26" s="77">
        <v>1</v>
      </c>
      <c r="R26" s="78">
        <f>'Úklid kategorie'!$F$6</f>
        <v>0</v>
      </c>
      <c r="S26" s="79">
        <f t="shared" si="2"/>
        <v>988.1364053333333</v>
      </c>
      <c r="T26" s="80">
        <f t="shared" si="0"/>
        <v>0</v>
      </c>
      <c r="U26" s="80">
        <f t="shared" si="1"/>
        <v>0</v>
      </c>
      <c r="V26" s="81">
        <f t="shared" si="3"/>
        <v>0</v>
      </c>
      <c r="W26" s="2"/>
      <c r="AQ26" s="2"/>
      <c r="AR26" s="2"/>
      <c r="AS26" s="2"/>
      <c r="BA26" s="2"/>
      <c r="BB26" s="2"/>
      <c r="BC26" s="2"/>
    </row>
    <row r="27" spans="1:55" x14ac:dyDescent="0.25">
      <c r="A27" s="86">
        <v>20</v>
      </c>
      <c r="B27" s="87" t="s">
        <v>209</v>
      </c>
      <c r="C27" s="87" t="s">
        <v>210</v>
      </c>
      <c r="D27" s="87" t="s">
        <v>221</v>
      </c>
      <c r="E27" s="87" t="s">
        <v>222</v>
      </c>
      <c r="F27" s="83" t="s">
        <v>203</v>
      </c>
      <c r="G27" s="76" t="s">
        <v>362</v>
      </c>
      <c r="H27" s="85">
        <v>108.28</v>
      </c>
      <c r="I27" s="82"/>
      <c r="J27" s="77">
        <v>1</v>
      </c>
      <c r="K27" s="77"/>
      <c r="L27" s="77"/>
      <c r="M27" s="77">
        <v>1</v>
      </c>
      <c r="N27" s="77"/>
      <c r="O27" s="77">
        <v>1</v>
      </c>
      <c r="P27" s="77">
        <v>1</v>
      </c>
      <c r="Q27" s="77">
        <v>1</v>
      </c>
      <c r="R27" s="78">
        <f>'Úklid kategorie'!$F$6</f>
        <v>0</v>
      </c>
      <c r="S27" s="79">
        <f t="shared" si="2"/>
        <v>2807.5415893333334</v>
      </c>
      <c r="T27" s="80">
        <f t="shared" si="0"/>
        <v>0</v>
      </c>
      <c r="U27" s="80">
        <f t="shared" si="1"/>
        <v>0</v>
      </c>
      <c r="V27" s="81">
        <f t="shared" si="3"/>
        <v>0</v>
      </c>
      <c r="W27" s="2"/>
      <c r="AQ27" s="2"/>
      <c r="AR27" s="2"/>
      <c r="AS27" s="2"/>
      <c r="BA27" s="2"/>
      <c r="BB27" s="2"/>
      <c r="BC27" s="2"/>
    </row>
    <row r="28" spans="1:55" x14ac:dyDescent="0.25">
      <c r="A28" s="86">
        <v>21</v>
      </c>
      <c r="B28" s="87" t="s">
        <v>209</v>
      </c>
      <c r="C28" s="87" t="s">
        <v>210</v>
      </c>
      <c r="D28" s="87" t="s">
        <v>223</v>
      </c>
      <c r="E28" s="87" t="s">
        <v>224</v>
      </c>
      <c r="F28" s="83" t="s">
        <v>365</v>
      </c>
      <c r="G28" s="76" t="s">
        <v>362</v>
      </c>
      <c r="H28" s="85">
        <v>78.13</v>
      </c>
      <c r="I28" s="82"/>
      <c r="J28" s="77">
        <v>1</v>
      </c>
      <c r="K28" s="77"/>
      <c r="L28" s="77"/>
      <c r="M28" s="77">
        <v>1</v>
      </c>
      <c r="N28" s="77"/>
      <c r="O28" s="77">
        <v>1</v>
      </c>
      <c r="P28" s="77">
        <v>1</v>
      </c>
      <c r="Q28" s="77">
        <v>1</v>
      </c>
      <c r="R28" s="78">
        <f>'Úklid kategorie'!$F$6</f>
        <v>0</v>
      </c>
      <c r="S28" s="79">
        <f t="shared" si="2"/>
        <v>2025.7963093333333</v>
      </c>
      <c r="T28" s="80">
        <f t="shared" si="0"/>
        <v>0</v>
      </c>
      <c r="U28" s="80">
        <f t="shared" si="1"/>
        <v>0</v>
      </c>
      <c r="V28" s="81">
        <f t="shared" si="3"/>
        <v>0</v>
      </c>
      <c r="W28" s="2"/>
      <c r="AH28" s="2"/>
      <c r="AI28" s="2"/>
      <c r="AJ28" s="2"/>
      <c r="AQ28" s="2"/>
      <c r="AR28" s="2"/>
      <c r="AS28" s="2"/>
      <c r="BA28" s="2"/>
      <c r="BB28" s="2"/>
      <c r="BC28" s="2"/>
    </row>
    <row r="29" spans="1:55" x14ac:dyDescent="0.25">
      <c r="A29" s="86">
        <v>22</v>
      </c>
      <c r="B29" s="87" t="s">
        <v>209</v>
      </c>
      <c r="C29" s="87" t="s">
        <v>210</v>
      </c>
      <c r="D29" s="87" t="s">
        <v>225</v>
      </c>
      <c r="E29" s="87" t="s">
        <v>226</v>
      </c>
      <c r="F29" s="83" t="s">
        <v>365</v>
      </c>
      <c r="G29" s="76" t="s">
        <v>362</v>
      </c>
      <c r="H29" s="85">
        <v>304.33</v>
      </c>
      <c r="I29" s="82"/>
      <c r="J29" s="77">
        <v>1</v>
      </c>
      <c r="K29" s="77"/>
      <c r="L29" s="77"/>
      <c r="M29" s="77">
        <v>1</v>
      </c>
      <c r="N29" s="77"/>
      <c r="O29" s="77">
        <v>1</v>
      </c>
      <c r="P29" s="77">
        <v>1</v>
      </c>
      <c r="Q29" s="77">
        <v>1</v>
      </c>
      <c r="R29" s="78">
        <f>'Úklid kategorie'!$F$6</f>
        <v>0</v>
      </c>
      <c r="S29" s="79">
        <f t="shared" si="2"/>
        <v>7890.8305493333328</v>
      </c>
      <c r="T29" s="80">
        <f t="shared" si="0"/>
        <v>0</v>
      </c>
      <c r="U29" s="80">
        <f t="shared" si="1"/>
        <v>0</v>
      </c>
      <c r="V29" s="81">
        <f t="shared" si="3"/>
        <v>0</v>
      </c>
      <c r="W29" s="2"/>
      <c r="AQ29" s="2"/>
      <c r="AR29" s="2"/>
      <c r="AS29" s="2"/>
      <c r="BA29" s="2"/>
      <c r="BB29" s="2"/>
      <c r="BC29" s="2"/>
    </row>
    <row r="30" spans="1:55" x14ac:dyDescent="0.25">
      <c r="A30" s="86">
        <v>23</v>
      </c>
      <c r="B30" s="87" t="s">
        <v>209</v>
      </c>
      <c r="C30" s="87" t="s">
        <v>210</v>
      </c>
      <c r="D30" s="87" t="s">
        <v>227</v>
      </c>
      <c r="E30" s="87" t="s">
        <v>8</v>
      </c>
      <c r="F30" s="83" t="s">
        <v>365</v>
      </c>
      <c r="G30" s="76" t="s">
        <v>362</v>
      </c>
      <c r="H30" s="85">
        <v>41.1</v>
      </c>
      <c r="I30" s="82"/>
      <c r="J30" s="77">
        <v>1</v>
      </c>
      <c r="K30" s="77"/>
      <c r="L30" s="77"/>
      <c r="M30" s="77">
        <v>1</v>
      </c>
      <c r="N30" s="77"/>
      <c r="O30" s="77">
        <v>1</v>
      </c>
      <c r="P30" s="77">
        <v>1</v>
      </c>
      <c r="Q30" s="77">
        <v>1</v>
      </c>
      <c r="R30" s="78">
        <f>'Úklid kategorie'!$F$6</f>
        <v>0</v>
      </c>
      <c r="S30" s="79">
        <f t="shared" si="2"/>
        <v>1065.66272</v>
      </c>
      <c r="T30" s="80">
        <f t="shared" si="0"/>
        <v>0</v>
      </c>
      <c r="U30" s="80">
        <f t="shared" si="1"/>
        <v>0</v>
      </c>
      <c r="V30" s="81">
        <f t="shared" si="3"/>
        <v>0</v>
      </c>
      <c r="W30" s="2"/>
      <c r="AQ30" s="2"/>
      <c r="AR30" s="2"/>
      <c r="AS30" s="2"/>
      <c r="BA30" s="2"/>
      <c r="BB30" s="2"/>
      <c r="BC30" s="2"/>
    </row>
    <row r="31" spans="1:55" x14ac:dyDescent="0.25">
      <c r="A31" s="94">
        <v>24</v>
      </c>
      <c r="B31" s="95" t="s">
        <v>209</v>
      </c>
      <c r="C31" s="95" t="s">
        <v>210</v>
      </c>
      <c r="D31" s="95" t="s">
        <v>32</v>
      </c>
      <c r="E31" s="95" t="s">
        <v>228</v>
      </c>
      <c r="F31" s="96" t="s">
        <v>365</v>
      </c>
      <c r="G31" s="97" t="s">
        <v>366</v>
      </c>
      <c r="H31" s="98">
        <v>75.81</v>
      </c>
      <c r="I31" s="99"/>
      <c r="J31" s="99">
        <v>1</v>
      </c>
      <c r="K31" s="99"/>
      <c r="L31" s="99"/>
      <c r="M31" s="99">
        <v>1</v>
      </c>
      <c r="N31" s="99">
        <v>1</v>
      </c>
      <c r="O31" s="99">
        <v>1</v>
      </c>
      <c r="P31" s="99">
        <v>1</v>
      </c>
      <c r="Q31" s="99">
        <v>1</v>
      </c>
      <c r="R31" s="100">
        <f>'Úklid kategorie'!$F$8</f>
        <v>0</v>
      </c>
      <c r="S31" s="101">
        <f t="shared" si="2"/>
        <v>2041.4521120000002</v>
      </c>
      <c r="T31" s="102">
        <f t="shared" si="0"/>
        <v>0</v>
      </c>
      <c r="U31" s="102">
        <f t="shared" si="1"/>
        <v>0</v>
      </c>
      <c r="V31" s="103">
        <f t="shared" si="3"/>
        <v>0</v>
      </c>
      <c r="W31" s="2"/>
      <c r="AH31" s="2"/>
      <c r="AI31" s="2"/>
      <c r="AJ31" s="2"/>
      <c r="AQ31" s="2"/>
      <c r="AR31" s="2"/>
      <c r="AS31" s="2"/>
      <c r="BA31" s="2"/>
      <c r="BB31" s="2"/>
      <c r="BC31" s="2"/>
    </row>
    <row r="32" spans="1:55" x14ac:dyDescent="0.25">
      <c r="A32" s="94">
        <v>25</v>
      </c>
      <c r="B32" s="95" t="s">
        <v>209</v>
      </c>
      <c r="C32" s="95" t="s">
        <v>210</v>
      </c>
      <c r="D32" s="95" t="s">
        <v>229</v>
      </c>
      <c r="E32" s="95" t="s">
        <v>228</v>
      </c>
      <c r="F32" s="96" t="s">
        <v>365</v>
      </c>
      <c r="G32" s="97" t="s">
        <v>366</v>
      </c>
      <c r="H32" s="98">
        <v>37.9</v>
      </c>
      <c r="I32" s="99"/>
      <c r="J32" s="99">
        <v>1</v>
      </c>
      <c r="K32" s="99"/>
      <c r="L32" s="99"/>
      <c r="M32" s="99">
        <v>1</v>
      </c>
      <c r="N32" s="99">
        <v>1</v>
      </c>
      <c r="O32" s="99">
        <v>1</v>
      </c>
      <c r="P32" s="99">
        <v>1</v>
      </c>
      <c r="Q32" s="99">
        <v>1</v>
      </c>
      <c r="R32" s="100">
        <f>'Úklid kategorie'!$F$8</f>
        <v>0</v>
      </c>
      <c r="S32" s="101">
        <f t="shared" si="2"/>
        <v>1020.5914133333333</v>
      </c>
      <c r="T32" s="102">
        <f t="shared" si="0"/>
        <v>0</v>
      </c>
      <c r="U32" s="102">
        <f t="shared" si="1"/>
        <v>0</v>
      </c>
      <c r="V32" s="103">
        <f t="shared" si="3"/>
        <v>0</v>
      </c>
      <c r="W32" s="2"/>
      <c r="AH32" s="2"/>
      <c r="AI32" s="2"/>
      <c r="AJ32" s="2"/>
      <c r="AQ32" s="2"/>
      <c r="AR32" s="2"/>
      <c r="AS32" s="2"/>
      <c r="BA32" s="2"/>
      <c r="BB32" s="2"/>
      <c r="BC32" s="2"/>
    </row>
    <row r="33" spans="1:55" x14ac:dyDescent="0.25">
      <c r="A33" s="94">
        <v>26</v>
      </c>
      <c r="B33" s="95" t="s">
        <v>209</v>
      </c>
      <c r="C33" s="95" t="s">
        <v>210</v>
      </c>
      <c r="D33" s="95" t="s">
        <v>33</v>
      </c>
      <c r="E33" s="95" t="s">
        <v>230</v>
      </c>
      <c r="F33" s="96" t="s">
        <v>203</v>
      </c>
      <c r="G33" s="97" t="s">
        <v>366</v>
      </c>
      <c r="H33" s="98">
        <v>16.38</v>
      </c>
      <c r="I33" s="99"/>
      <c r="J33" s="99">
        <v>1</v>
      </c>
      <c r="K33" s="99"/>
      <c r="L33" s="99"/>
      <c r="M33" s="99">
        <v>1</v>
      </c>
      <c r="N33" s="99">
        <v>1</v>
      </c>
      <c r="O33" s="99">
        <v>1</v>
      </c>
      <c r="P33" s="99">
        <v>1</v>
      </c>
      <c r="Q33" s="99">
        <v>1</v>
      </c>
      <c r="R33" s="100">
        <f>'Úklid kategorie'!$F$8</f>
        <v>0</v>
      </c>
      <c r="S33" s="101">
        <f t="shared" si="2"/>
        <v>441.08937599999996</v>
      </c>
      <c r="T33" s="102">
        <f t="shared" si="0"/>
        <v>0</v>
      </c>
      <c r="U33" s="102">
        <f t="shared" si="1"/>
        <v>0</v>
      </c>
      <c r="V33" s="103">
        <f t="shared" si="3"/>
        <v>0</v>
      </c>
      <c r="W33" s="2"/>
      <c r="AH33" s="2"/>
      <c r="AI33" s="2"/>
      <c r="AJ33" s="2"/>
      <c r="AP33" s="2"/>
      <c r="AQ33" s="2"/>
      <c r="AR33" s="2"/>
      <c r="AS33" s="2"/>
      <c r="BA33" s="2"/>
      <c r="BB33" s="2"/>
      <c r="BC33" s="2"/>
    </row>
    <row r="34" spans="1:55" x14ac:dyDescent="0.25">
      <c r="A34" s="94">
        <v>27</v>
      </c>
      <c r="B34" s="95" t="s">
        <v>209</v>
      </c>
      <c r="C34" s="95" t="s">
        <v>210</v>
      </c>
      <c r="D34" s="95" t="s">
        <v>132</v>
      </c>
      <c r="E34" s="95" t="s">
        <v>231</v>
      </c>
      <c r="F34" s="96" t="s">
        <v>201</v>
      </c>
      <c r="G34" s="97" t="s">
        <v>366</v>
      </c>
      <c r="H34" s="98">
        <v>33.61</v>
      </c>
      <c r="I34" s="104"/>
      <c r="J34" s="99">
        <v>1</v>
      </c>
      <c r="K34" s="99"/>
      <c r="L34" s="99"/>
      <c r="M34" s="99">
        <v>1</v>
      </c>
      <c r="N34" s="99">
        <v>1</v>
      </c>
      <c r="O34" s="99">
        <v>1</v>
      </c>
      <c r="P34" s="99">
        <v>1</v>
      </c>
      <c r="Q34" s="99">
        <v>1</v>
      </c>
      <c r="R34" s="100">
        <f>'Úklid kategorie'!$F$8</f>
        <v>0</v>
      </c>
      <c r="S34" s="101">
        <f t="shared" si="2"/>
        <v>905.0680053333333</v>
      </c>
      <c r="T34" s="102">
        <f t="shared" si="0"/>
        <v>0</v>
      </c>
      <c r="U34" s="102">
        <f t="shared" si="1"/>
        <v>0</v>
      </c>
      <c r="V34" s="103">
        <f t="shared" si="3"/>
        <v>0</v>
      </c>
      <c r="W34" s="2"/>
      <c r="AH34" s="2"/>
      <c r="AI34" s="2"/>
      <c r="AJ34" s="2"/>
      <c r="AQ34" s="2"/>
      <c r="AR34" s="2"/>
      <c r="AS34" s="2"/>
      <c r="BA34" s="2"/>
      <c r="BB34" s="2"/>
      <c r="BC34" s="2"/>
    </row>
    <row r="35" spans="1:55" x14ac:dyDescent="0.25">
      <c r="A35" s="94">
        <v>28</v>
      </c>
      <c r="B35" s="95" t="s">
        <v>209</v>
      </c>
      <c r="C35" s="95" t="s">
        <v>210</v>
      </c>
      <c r="D35" s="95" t="s">
        <v>146</v>
      </c>
      <c r="E35" s="95" t="s">
        <v>232</v>
      </c>
      <c r="F35" s="96" t="s">
        <v>365</v>
      </c>
      <c r="G35" s="97" t="s">
        <v>366</v>
      </c>
      <c r="H35" s="98">
        <v>228.77</v>
      </c>
      <c r="I35" s="104"/>
      <c r="J35" s="99">
        <v>1</v>
      </c>
      <c r="K35" s="99"/>
      <c r="L35" s="99"/>
      <c r="M35" s="99">
        <v>1</v>
      </c>
      <c r="N35" s="99">
        <v>1</v>
      </c>
      <c r="O35" s="99">
        <v>1</v>
      </c>
      <c r="P35" s="99">
        <v>1</v>
      </c>
      <c r="Q35" s="99">
        <v>1</v>
      </c>
      <c r="R35" s="100">
        <f>'Úklid kategorie'!$F$8</f>
        <v>0</v>
      </c>
      <c r="S35" s="101">
        <f t="shared" si="2"/>
        <v>6160.4405706666676</v>
      </c>
      <c r="T35" s="102">
        <f t="shared" si="0"/>
        <v>0</v>
      </c>
      <c r="U35" s="102">
        <f t="shared" si="1"/>
        <v>0</v>
      </c>
      <c r="V35" s="103">
        <f t="shared" si="3"/>
        <v>0</v>
      </c>
      <c r="W35" s="2"/>
      <c r="AH35" s="2"/>
      <c r="AI35" s="2"/>
      <c r="AJ35" s="2"/>
      <c r="AQ35" s="2"/>
      <c r="AR35" s="2"/>
      <c r="AS35" s="2"/>
      <c r="BA35" s="2"/>
      <c r="BB35" s="2"/>
      <c r="BC35" s="2"/>
    </row>
    <row r="36" spans="1:55" s="167" customFormat="1" x14ac:dyDescent="0.25">
      <c r="A36" s="157">
        <v>29</v>
      </c>
      <c r="B36" s="158" t="s">
        <v>209</v>
      </c>
      <c r="C36" s="158" t="s">
        <v>210</v>
      </c>
      <c r="D36" s="158" t="s">
        <v>151</v>
      </c>
      <c r="E36" s="158" t="s">
        <v>4</v>
      </c>
      <c r="F36" s="158" t="s">
        <v>365</v>
      </c>
      <c r="G36" s="159"/>
      <c r="H36" s="161"/>
      <c r="I36" s="162"/>
      <c r="J36" s="162"/>
      <c r="K36" s="162"/>
      <c r="L36" s="162"/>
      <c r="M36" s="162"/>
      <c r="N36" s="162"/>
      <c r="O36" s="162"/>
      <c r="P36" s="162"/>
      <c r="Q36" s="162"/>
      <c r="R36" s="163"/>
      <c r="S36" s="164">
        <f t="shared" si="2"/>
        <v>0</v>
      </c>
      <c r="T36" s="165">
        <f t="shared" si="0"/>
        <v>0</v>
      </c>
      <c r="U36" s="165">
        <f t="shared" si="1"/>
        <v>0</v>
      </c>
      <c r="V36" s="166">
        <f t="shared" si="3"/>
        <v>0</v>
      </c>
      <c r="W36" s="168"/>
      <c r="AH36" s="168"/>
      <c r="AI36" s="168"/>
      <c r="AJ36" s="168"/>
      <c r="AQ36" s="168"/>
      <c r="AR36" s="168"/>
      <c r="AS36" s="168"/>
      <c r="BA36" s="168"/>
      <c r="BB36" s="168"/>
      <c r="BC36" s="168"/>
    </row>
    <row r="37" spans="1:55" x14ac:dyDescent="0.25">
      <c r="A37" s="86">
        <v>30</v>
      </c>
      <c r="B37" s="87" t="s">
        <v>209</v>
      </c>
      <c r="C37" s="87" t="s">
        <v>210</v>
      </c>
      <c r="D37" s="87" t="s">
        <v>141</v>
      </c>
      <c r="E37" s="87" t="s">
        <v>8</v>
      </c>
      <c r="F37" s="83" t="s">
        <v>363</v>
      </c>
      <c r="G37" s="76" t="s">
        <v>362</v>
      </c>
      <c r="H37" s="85">
        <v>19.3</v>
      </c>
      <c r="I37" s="82"/>
      <c r="J37" s="77">
        <v>1</v>
      </c>
      <c r="K37" s="77"/>
      <c r="L37" s="77"/>
      <c r="M37" s="77">
        <v>1</v>
      </c>
      <c r="N37" s="77"/>
      <c r="O37" s="77">
        <v>1</v>
      </c>
      <c r="P37" s="77">
        <v>1</v>
      </c>
      <c r="Q37" s="77">
        <v>1</v>
      </c>
      <c r="R37" s="78">
        <f>'Úklid kategorie'!$F$6</f>
        <v>0</v>
      </c>
      <c r="S37" s="79">
        <f t="shared" si="2"/>
        <v>500.42069333333336</v>
      </c>
      <c r="T37" s="80">
        <f t="shared" si="0"/>
        <v>0</v>
      </c>
      <c r="U37" s="80">
        <f t="shared" si="1"/>
        <v>0</v>
      </c>
      <c r="V37" s="81">
        <f t="shared" si="3"/>
        <v>0</v>
      </c>
      <c r="W37" s="2"/>
      <c r="AH37" s="2"/>
      <c r="AI37" s="2"/>
      <c r="AJ37" s="2"/>
      <c r="AQ37" s="2"/>
      <c r="AR37" s="2"/>
      <c r="AS37" s="2"/>
      <c r="BA37" s="2"/>
      <c r="BB37" s="2"/>
      <c r="BC37" s="2"/>
    </row>
    <row r="38" spans="1:55" x14ac:dyDescent="0.25">
      <c r="A38" s="86">
        <v>31</v>
      </c>
      <c r="B38" s="87" t="s">
        <v>209</v>
      </c>
      <c r="C38" s="87" t="s">
        <v>210</v>
      </c>
      <c r="D38" s="87" t="s">
        <v>138</v>
      </c>
      <c r="E38" s="87" t="s">
        <v>12</v>
      </c>
      <c r="F38" s="83" t="s">
        <v>202</v>
      </c>
      <c r="G38" s="76" t="s">
        <v>362</v>
      </c>
      <c r="H38" s="85">
        <v>22.39</v>
      </c>
      <c r="I38" s="82"/>
      <c r="J38" s="77">
        <v>1</v>
      </c>
      <c r="K38" s="77"/>
      <c r="L38" s="77"/>
      <c r="M38" s="77">
        <v>1</v>
      </c>
      <c r="N38" s="77"/>
      <c r="O38" s="77">
        <v>1</v>
      </c>
      <c r="P38" s="77">
        <v>1</v>
      </c>
      <c r="Q38" s="77">
        <v>1</v>
      </c>
      <c r="R38" s="78">
        <f>'Úklid kategorie'!$F$6</f>
        <v>0</v>
      </c>
      <c r="S38" s="79">
        <f t="shared" si="2"/>
        <v>580.53986133333331</v>
      </c>
      <c r="T38" s="80">
        <f t="shared" si="0"/>
        <v>0</v>
      </c>
      <c r="U38" s="80">
        <f t="shared" si="1"/>
        <v>0</v>
      </c>
      <c r="V38" s="81">
        <f t="shared" si="3"/>
        <v>0</v>
      </c>
      <c r="W38" s="2"/>
      <c r="AQ38" s="2"/>
      <c r="AR38" s="2"/>
      <c r="AS38" s="2"/>
      <c r="BA38" s="2"/>
      <c r="BB38" s="2"/>
      <c r="BC38" s="2"/>
    </row>
    <row r="39" spans="1:55" s="167" customFormat="1" x14ac:dyDescent="0.25">
      <c r="A39" s="157">
        <v>32</v>
      </c>
      <c r="B39" s="158" t="s">
        <v>209</v>
      </c>
      <c r="C39" s="158" t="s">
        <v>210</v>
      </c>
      <c r="D39" s="158" t="s">
        <v>140</v>
      </c>
      <c r="E39" s="158" t="s">
        <v>4</v>
      </c>
      <c r="F39" s="158" t="s">
        <v>365</v>
      </c>
      <c r="G39" s="159"/>
      <c r="H39" s="161"/>
      <c r="I39" s="162"/>
      <c r="J39" s="162"/>
      <c r="K39" s="162"/>
      <c r="L39" s="162"/>
      <c r="M39" s="161"/>
      <c r="N39" s="161"/>
      <c r="O39" s="162"/>
      <c r="P39" s="161"/>
      <c r="Q39" s="161"/>
      <c r="R39" s="163"/>
      <c r="S39" s="164">
        <f t="shared" si="2"/>
        <v>0</v>
      </c>
      <c r="T39" s="165">
        <f t="shared" si="0"/>
        <v>0</v>
      </c>
      <c r="U39" s="165">
        <f t="shared" si="1"/>
        <v>0</v>
      </c>
      <c r="V39" s="166">
        <f t="shared" si="3"/>
        <v>0</v>
      </c>
      <c r="W39" s="168"/>
      <c r="AH39" s="168"/>
      <c r="AI39" s="168"/>
      <c r="AJ39" s="168"/>
      <c r="AQ39" s="168"/>
      <c r="AR39" s="168"/>
      <c r="AS39" s="168"/>
      <c r="BA39" s="168"/>
      <c r="BB39" s="168"/>
      <c r="BC39" s="168"/>
    </row>
    <row r="40" spans="1:55" s="167" customFormat="1" x14ac:dyDescent="0.25">
      <c r="A40" s="157">
        <v>33</v>
      </c>
      <c r="B40" s="158" t="s">
        <v>209</v>
      </c>
      <c r="C40" s="158" t="s">
        <v>210</v>
      </c>
      <c r="D40" s="158" t="s">
        <v>139</v>
      </c>
      <c r="E40" s="158" t="s">
        <v>4</v>
      </c>
      <c r="F40" s="158" t="s">
        <v>365</v>
      </c>
      <c r="G40" s="159"/>
      <c r="H40" s="161"/>
      <c r="I40" s="162"/>
      <c r="J40" s="162"/>
      <c r="K40" s="162"/>
      <c r="L40" s="162"/>
      <c r="M40" s="162"/>
      <c r="N40" s="162"/>
      <c r="O40" s="162"/>
      <c r="P40" s="162"/>
      <c r="Q40" s="162"/>
      <c r="R40" s="163"/>
      <c r="S40" s="164">
        <f t="shared" si="2"/>
        <v>0</v>
      </c>
      <c r="T40" s="165">
        <f t="shared" si="0"/>
        <v>0</v>
      </c>
      <c r="U40" s="165">
        <f t="shared" si="1"/>
        <v>0</v>
      </c>
      <c r="V40" s="166">
        <f t="shared" si="3"/>
        <v>0</v>
      </c>
      <c r="W40" s="168"/>
      <c r="AQ40" s="168"/>
      <c r="AR40" s="168"/>
      <c r="AS40" s="168"/>
      <c r="BA40" s="168"/>
      <c r="BB40" s="168"/>
      <c r="BC40" s="168"/>
    </row>
    <row r="41" spans="1:55" s="167" customFormat="1" x14ac:dyDescent="0.25">
      <c r="A41" s="157">
        <v>34</v>
      </c>
      <c r="B41" s="158" t="s">
        <v>209</v>
      </c>
      <c r="C41" s="158" t="s">
        <v>210</v>
      </c>
      <c r="D41" s="158" t="s">
        <v>145</v>
      </c>
      <c r="E41" s="158" t="s">
        <v>4</v>
      </c>
      <c r="F41" s="158" t="s">
        <v>365</v>
      </c>
      <c r="G41" s="159"/>
      <c r="H41" s="161"/>
      <c r="I41" s="162"/>
      <c r="J41" s="162"/>
      <c r="K41" s="162"/>
      <c r="L41" s="162"/>
      <c r="M41" s="161"/>
      <c r="N41" s="161"/>
      <c r="O41" s="162"/>
      <c r="P41" s="161"/>
      <c r="Q41" s="161"/>
      <c r="R41" s="163"/>
      <c r="S41" s="164">
        <f t="shared" si="2"/>
        <v>0</v>
      </c>
      <c r="T41" s="165">
        <f t="shared" si="0"/>
        <v>0</v>
      </c>
      <c r="U41" s="165">
        <f t="shared" si="1"/>
        <v>0</v>
      </c>
      <c r="V41" s="166">
        <f t="shared" si="3"/>
        <v>0</v>
      </c>
      <c r="W41" s="168"/>
      <c r="AH41" s="168"/>
      <c r="AI41" s="168"/>
      <c r="AJ41" s="168"/>
      <c r="AQ41" s="168"/>
      <c r="AR41" s="168"/>
      <c r="AS41" s="168"/>
      <c r="BA41" s="168"/>
      <c r="BB41" s="168"/>
      <c r="BC41" s="168"/>
    </row>
    <row r="42" spans="1:55" s="167" customFormat="1" x14ac:dyDescent="0.25">
      <c r="A42" s="157">
        <v>35</v>
      </c>
      <c r="B42" s="158" t="s">
        <v>209</v>
      </c>
      <c r="C42" s="158" t="s">
        <v>210</v>
      </c>
      <c r="D42" s="158" t="s">
        <v>233</v>
      </c>
      <c r="E42" s="158" t="s">
        <v>4</v>
      </c>
      <c r="F42" s="158" t="s">
        <v>365</v>
      </c>
      <c r="G42" s="159"/>
      <c r="H42" s="161"/>
      <c r="I42" s="162"/>
      <c r="J42" s="162"/>
      <c r="K42" s="162"/>
      <c r="L42" s="162"/>
      <c r="M42" s="162"/>
      <c r="N42" s="162"/>
      <c r="O42" s="162"/>
      <c r="P42" s="162"/>
      <c r="Q42" s="162"/>
      <c r="R42" s="163"/>
      <c r="S42" s="164">
        <f t="shared" si="2"/>
        <v>0</v>
      </c>
      <c r="T42" s="165">
        <f t="shared" si="0"/>
        <v>0</v>
      </c>
      <c r="U42" s="165">
        <f t="shared" si="1"/>
        <v>0</v>
      </c>
      <c r="V42" s="166">
        <f t="shared" si="3"/>
        <v>0</v>
      </c>
      <c r="W42" s="168"/>
      <c r="AH42" s="168"/>
      <c r="AI42" s="168"/>
      <c r="AJ42" s="168"/>
      <c r="AQ42" s="168"/>
      <c r="AR42" s="168"/>
      <c r="AS42" s="168"/>
      <c r="BA42" s="168"/>
      <c r="BB42" s="168"/>
      <c r="BC42" s="168"/>
    </row>
    <row r="43" spans="1:55" x14ac:dyDescent="0.25">
      <c r="A43" s="114">
        <v>36</v>
      </c>
      <c r="B43" s="115" t="s">
        <v>209</v>
      </c>
      <c r="C43" s="115" t="s">
        <v>210</v>
      </c>
      <c r="D43" s="115" t="s">
        <v>144</v>
      </c>
      <c r="E43" s="115" t="s">
        <v>28</v>
      </c>
      <c r="F43" s="116" t="s">
        <v>202</v>
      </c>
      <c r="G43" s="117" t="s">
        <v>204</v>
      </c>
      <c r="H43" s="118">
        <v>22.75</v>
      </c>
      <c r="I43" s="119"/>
      <c r="J43" s="119">
        <v>1</v>
      </c>
      <c r="K43" s="119"/>
      <c r="L43" s="119"/>
      <c r="M43" s="119">
        <v>1</v>
      </c>
      <c r="N43" s="119">
        <v>1</v>
      </c>
      <c r="O43" s="119"/>
      <c r="P43" s="119">
        <v>1</v>
      </c>
      <c r="Q43" s="126"/>
      <c r="R43" s="120">
        <f>'Úklid kategorie'!$F$9</f>
        <v>0</v>
      </c>
      <c r="S43" s="121">
        <f t="shared" si="2"/>
        <v>603.14496666666662</v>
      </c>
      <c r="T43" s="122">
        <f t="shared" si="0"/>
        <v>0</v>
      </c>
      <c r="U43" s="122">
        <f t="shared" si="1"/>
        <v>0</v>
      </c>
      <c r="V43" s="123">
        <f t="shared" si="3"/>
        <v>0</v>
      </c>
      <c r="W43" s="2"/>
      <c r="AH43" s="2"/>
      <c r="AI43" s="2"/>
      <c r="AJ43" s="2"/>
      <c r="AP43" s="2"/>
      <c r="AQ43" s="2"/>
      <c r="AR43" s="2"/>
      <c r="AS43" s="2"/>
      <c r="BA43" s="2"/>
      <c r="BB43" s="2"/>
      <c r="BC43" s="2"/>
    </row>
    <row r="44" spans="1:55" x14ac:dyDescent="0.25">
      <c r="A44" s="138">
        <v>37</v>
      </c>
      <c r="B44" s="139" t="s">
        <v>209</v>
      </c>
      <c r="C44" s="139" t="s">
        <v>210</v>
      </c>
      <c r="D44" s="139" t="s">
        <v>143</v>
      </c>
      <c r="E44" s="139" t="s">
        <v>30</v>
      </c>
      <c r="F44" s="140" t="s">
        <v>202</v>
      </c>
      <c r="G44" s="141" t="s">
        <v>206</v>
      </c>
      <c r="H44" s="142">
        <v>3.08</v>
      </c>
      <c r="I44" s="147"/>
      <c r="J44" s="147"/>
      <c r="K44" s="147"/>
      <c r="L44" s="147"/>
      <c r="M44" s="147"/>
      <c r="N44" s="143">
        <v>1</v>
      </c>
      <c r="O44" s="143"/>
      <c r="P44" s="143">
        <v>1</v>
      </c>
      <c r="Q44" s="147"/>
      <c r="R44" s="150">
        <f>'Úklid kategorie'!$F$11</f>
        <v>0</v>
      </c>
      <c r="S44" s="144">
        <f t="shared" si="2"/>
        <v>3.5933333333333333</v>
      </c>
      <c r="T44" s="145">
        <f t="shared" si="0"/>
        <v>0</v>
      </c>
      <c r="U44" s="145">
        <f t="shared" si="1"/>
        <v>0</v>
      </c>
      <c r="V44" s="146">
        <f t="shared" si="3"/>
        <v>0</v>
      </c>
      <c r="W44" s="2"/>
      <c r="AH44" s="2"/>
      <c r="AI44" s="2"/>
      <c r="AJ44" s="2"/>
      <c r="AP44" s="2"/>
      <c r="AQ44" s="2"/>
      <c r="AR44" s="2"/>
      <c r="AS44" s="2"/>
      <c r="BA44" s="2"/>
      <c r="BB44" s="2"/>
      <c r="BC44" s="2"/>
    </row>
    <row r="45" spans="1:55" s="167" customFormat="1" x14ac:dyDescent="0.25">
      <c r="A45" s="157">
        <v>38</v>
      </c>
      <c r="B45" s="158" t="s">
        <v>209</v>
      </c>
      <c r="C45" s="158" t="s">
        <v>210</v>
      </c>
      <c r="D45" s="158" t="s">
        <v>142</v>
      </c>
      <c r="E45" s="158" t="s">
        <v>234</v>
      </c>
      <c r="F45" s="158" t="s">
        <v>365</v>
      </c>
      <c r="G45" s="159"/>
      <c r="H45" s="161"/>
      <c r="I45" s="162"/>
      <c r="J45" s="162"/>
      <c r="K45" s="162"/>
      <c r="L45" s="162"/>
      <c r="M45" s="161"/>
      <c r="N45" s="161"/>
      <c r="O45" s="162"/>
      <c r="P45" s="161"/>
      <c r="Q45" s="161"/>
      <c r="R45" s="163"/>
      <c r="S45" s="164">
        <f t="shared" si="2"/>
        <v>0</v>
      </c>
      <c r="T45" s="165">
        <f t="shared" si="0"/>
        <v>0</v>
      </c>
      <c r="U45" s="165">
        <f t="shared" si="1"/>
        <v>0</v>
      </c>
      <c r="V45" s="166">
        <f t="shared" si="3"/>
        <v>0</v>
      </c>
      <c r="W45" s="168"/>
      <c r="AH45" s="168"/>
      <c r="AI45" s="168"/>
      <c r="AJ45" s="168"/>
      <c r="AP45" s="168"/>
      <c r="AQ45" s="168"/>
      <c r="AR45" s="168"/>
      <c r="AS45" s="168"/>
      <c r="BA45" s="168"/>
      <c r="BB45" s="168"/>
      <c r="BC45" s="168"/>
    </row>
    <row r="46" spans="1:55" x14ac:dyDescent="0.25">
      <c r="A46" s="114">
        <v>39</v>
      </c>
      <c r="B46" s="115" t="s">
        <v>209</v>
      </c>
      <c r="C46" s="115" t="s">
        <v>210</v>
      </c>
      <c r="D46" s="115" t="s">
        <v>129</v>
      </c>
      <c r="E46" s="115" t="s">
        <v>31</v>
      </c>
      <c r="F46" s="116" t="s">
        <v>202</v>
      </c>
      <c r="G46" s="117" t="s">
        <v>204</v>
      </c>
      <c r="H46" s="118">
        <v>17.66</v>
      </c>
      <c r="I46" s="125"/>
      <c r="J46" s="119">
        <v>1</v>
      </c>
      <c r="K46" s="119"/>
      <c r="L46" s="119"/>
      <c r="M46" s="119">
        <v>1</v>
      </c>
      <c r="N46" s="119">
        <v>1</v>
      </c>
      <c r="O46" s="119"/>
      <c r="P46" s="119">
        <v>1</v>
      </c>
      <c r="Q46" s="125"/>
      <c r="R46" s="120">
        <f>'Úklid kategorie'!$F$9</f>
        <v>0</v>
      </c>
      <c r="S46" s="121">
        <f t="shared" si="2"/>
        <v>468.19956533333334</v>
      </c>
      <c r="T46" s="122">
        <f t="shared" si="0"/>
        <v>0</v>
      </c>
      <c r="U46" s="122">
        <f t="shared" si="1"/>
        <v>0</v>
      </c>
      <c r="V46" s="123">
        <f t="shared" si="3"/>
        <v>0</v>
      </c>
      <c r="W46" s="2"/>
      <c r="AH46" s="2"/>
      <c r="AI46" s="2"/>
      <c r="AJ46" s="2"/>
      <c r="AQ46" s="2"/>
      <c r="AR46" s="2"/>
      <c r="AS46" s="2"/>
      <c r="BA46" s="2"/>
      <c r="BB46" s="2"/>
      <c r="BC46" s="2"/>
    </row>
    <row r="47" spans="1:55" x14ac:dyDescent="0.25">
      <c r="A47" s="94">
        <v>40</v>
      </c>
      <c r="B47" s="95" t="s">
        <v>209</v>
      </c>
      <c r="C47" s="95" t="s">
        <v>210</v>
      </c>
      <c r="D47" s="95" t="s">
        <v>128</v>
      </c>
      <c r="E47" s="95" t="s">
        <v>235</v>
      </c>
      <c r="F47" s="96" t="s">
        <v>363</v>
      </c>
      <c r="G47" s="97" t="s">
        <v>366</v>
      </c>
      <c r="H47" s="98">
        <v>48.74</v>
      </c>
      <c r="I47" s="99"/>
      <c r="J47" s="99">
        <v>1</v>
      </c>
      <c r="K47" s="99"/>
      <c r="L47" s="99"/>
      <c r="M47" s="99">
        <v>1</v>
      </c>
      <c r="N47" s="99">
        <v>1</v>
      </c>
      <c r="O47" s="99">
        <v>1</v>
      </c>
      <c r="P47" s="99">
        <v>1</v>
      </c>
      <c r="Q47" s="99">
        <v>1</v>
      </c>
      <c r="R47" s="100">
        <f>'Úklid kategorie'!$F$8</f>
        <v>0</v>
      </c>
      <c r="S47" s="101">
        <f t="shared" si="2"/>
        <v>1312.4967146666668</v>
      </c>
      <c r="T47" s="102">
        <f t="shared" si="0"/>
        <v>0</v>
      </c>
      <c r="U47" s="102">
        <f t="shared" si="1"/>
        <v>0</v>
      </c>
      <c r="V47" s="103">
        <f t="shared" si="3"/>
        <v>0</v>
      </c>
      <c r="W47" s="2"/>
      <c r="AH47" s="2"/>
      <c r="AI47" s="2"/>
      <c r="AJ47" s="2"/>
      <c r="AP47" s="2"/>
      <c r="AQ47" s="2"/>
      <c r="AR47" s="2"/>
      <c r="AS47" s="2"/>
      <c r="BA47" s="2"/>
      <c r="BB47" s="2"/>
      <c r="BC47" s="2"/>
    </row>
    <row r="48" spans="1:55" s="167" customFormat="1" x14ac:dyDescent="0.25">
      <c r="A48" s="157">
        <v>41</v>
      </c>
      <c r="B48" s="158" t="s">
        <v>209</v>
      </c>
      <c r="C48" s="158" t="s">
        <v>210</v>
      </c>
      <c r="D48" s="158" t="s">
        <v>127</v>
      </c>
      <c r="E48" s="158" t="s">
        <v>4</v>
      </c>
      <c r="F48" s="158" t="s">
        <v>365</v>
      </c>
      <c r="G48" s="159"/>
      <c r="H48" s="161"/>
      <c r="I48" s="162"/>
      <c r="J48" s="162"/>
      <c r="K48" s="162"/>
      <c r="L48" s="162"/>
      <c r="M48" s="162"/>
      <c r="N48" s="162"/>
      <c r="O48" s="162"/>
      <c r="P48" s="162"/>
      <c r="Q48" s="162"/>
      <c r="R48" s="163"/>
      <c r="S48" s="164">
        <f t="shared" si="2"/>
        <v>0</v>
      </c>
      <c r="T48" s="165">
        <f t="shared" si="0"/>
        <v>0</v>
      </c>
      <c r="U48" s="165">
        <f t="shared" si="1"/>
        <v>0</v>
      </c>
      <c r="V48" s="166">
        <f t="shared" si="3"/>
        <v>0</v>
      </c>
      <c r="W48" s="168"/>
      <c r="AH48" s="168"/>
      <c r="AI48" s="168"/>
      <c r="AJ48" s="168"/>
      <c r="AP48" s="168"/>
      <c r="AQ48" s="168"/>
      <c r="AR48" s="168"/>
      <c r="AS48" s="168"/>
      <c r="BA48" s="168"/>
      <c r="BB48" s="168"/>
      <c r="BC48" s="168"/>
    </row>
    <row r="49" spans="1:55" x14ac:dyDescent="0.25">
      <c r="A49" s="114">
        <v>42</v>
      </c>
      <c r="B49" s="115" t="s">
        <v>209</v>
      </c>
      <c r="C49" s="115" t="s">
        <v>210</v>
      </c>
      <c r="D49" s="115" t="s">
        <v>126</v>
      </c>
      <c r="E49" s="115" t="s">
        <v>236</v>
      </c>
      <c r="F49" s="116" t="s">
        <v>202</v>
      </c>
      <c r="G49" s="117" t="s">
        <v>204</v>
      </c>
      <c r="H49" s="118">
        <v>14.93</v>
      </c>
      <c r="I49" s="119"/>
      <c r="J49" s="119">
        <v>1</v>
      </c>
      <c r="K49" s="119"/>
      <c r="L49" s="119"/>
      <c r="M49" s="119">
        <v>1</v>
      </c>
      <c r="N49" s="119">
        <v>1</v>
      </c>
      <c r="O49" s="119"/>
      <c r="P49" s="119">
        <v>1</v>
      </c>
      <c r="Q49" s="125"/>
      <c r="R49" s="120">
        <f>'Úklid kategorie'!$F$9</f>
        <v>0</v>
      </c>
      <c r="S49" s="121">
        <f t="shared" si="2"/>
        <v>395.82216933333331</v>
      </c>
      <c r="T49" s="122">
        <f t="shared" si="0"/>
        <v>0</v>
      </c>
      <c r="U49" s="122">
        <f t="shared" si="1"/>
        <v>0</v>
      </c>
      <c r="V49" s="123">
        <f t="shared" si="3"/>
        <v>0</v>
      </c>
      <c r="W49" s="2"/>
      <c r="AH49" s="2"/>
      <c r="AI49" s="2"/>
      <c r="AJ49" s="2"/>
      <c r="AP49" s="2"/>
      <c r="AQ49" s="2"/>
      <c r="AR49" s="2"/>
      <c r="AS49" s="2"/>
      <c r="BA49" s="2"/>
      <c r="BB49" s="2"/>
      <c r="BC49" s="2"/>
    </row>
    <row r="50" spans="1:55" x14ac:dyDescent="0.25">
      <c r="A50" s="94">
        <v>43</v>
      </c>
      <c r="B50" s="95" t="s">
        <v>209</v>
      </c>
      <c r="C50" s="95" t="s">
        <v>210</v>
      </c>
      <c r="D50" s="95" t="s">
        <v>237</v>
      </c>
      <c r="E50" s="95" t="s">
        <v>238</v>
      </c>
      <c r="F50" s="96" t="s">
        <v>365</v>
      </c>
      <c r="G50" s="97" t="s">
        <v>366</v>
      </c>
      <c r="H50" s="98">
        <v>6.49</v>
      </c>
      <c r="I50" s="104"/>
      <c r="J50" s="99">
        <v>1</v>
      </c>
      <c r="K50" s="99"/>
      <c r="L50" s="99"/>
      <c r="M50" s="99">
        <v>1</v>
      </c>
      <c r="N50" s="99">
        <v>1</v>
      </c>
      <c r="O50" s="99">
        <v>1</v>
      </c>
      <c r="P50" s="99">
        <v>1</v>
      </c>
      <c r="Q50" s="99">
        <v>1</v>
      </c>
      <c r="R50" s="100">
        <f>'Úklid kategorie'!$F$8</f>
        <v>0</v>
      </c>
      <c r="S50" s="101">
        <f t="shared" si="2"/>
        <v>174.76618133333332</v>
      </c>
      <c r="T50" s="102">
        <f t="shared" si="0"/>
        <v>0</v>
      </c>
      <c r="U50" s="102">
        <f t="shared" si="1"/>
        <v>0</v>
      </c>
      <c r="V50" s="103">
        <f t="shared" si="3"/>
        <v>0</v>
      </c>
      <c r="W50" s="2"/>
      <c r="AH50" s="2"/>
      <c r="AI50" s="2"/>
      <c r="AJ50" s="2"/>
      <c r="AQ50" s="2"/>
      <c r="AR50" s="2"/>
      <c r="AS50" s="2"/>
      <c r="BA50" s="2"/>
      <c r="BB50" s="2"/>
      <c r="BC50" s="2"/>
    </row>
    <row r="51" spans="1:55" x14ac:dyDescent="0.25">
      <c r="A51" s="94">
        <v>44</v>
      </c>
      <c r="B51" s="95" t="s">
        <v>209</v>
      </c>
      <c r="C51" s="95" t="s">
        <v>210</v>
      </c>
      <c r="D51" s="95" t="s">
        <v>239</v>
      </c>
      <c r="E51" s="95" t="s">
        <v>240</v>
      </c>
      <c r="F51" s="96" t="s">
        <v>365</v>
      </c>
      <c r="G51" s="97" t="s">
        <v>366</v>
      </c>
      <c r="H51" s="98">
        <v>115.86</v>
      </c>
      <c r="I51" s="99"/>
      <c r="J51" s="99">
        <v>1</v>
      </c>
      <c r="K51" s="99"/>
      <c r="L51" s="99"/>
      <c r="M51" s="99">
        <v>1</v>
      </c>
      <c r="N51" s="99">
        <v>1</v>
      </c>
      <c r="O51" s="99">
        <v>1</v>
      </c>
      <c r="P51" s="99">
        <v>1</v>
      </c>
      <c r="Q51" s="99">
        <v>1</v>
      </c>
      <c r="R51" s="100">
        <f>'Úklid kategorie'!$F$8</f>
        <v>0</v>
      </c>
      <c r="S51" s="101">
        <f t="shared" si="2"/>
        <v>3119.9398720000004</v>
      </c>
      <c r="T51" s="102">
        <f t="shared" si="0"/>
        <v>0</v>
      </c>
      <c r="U51" s="102">
        <f t="shared" si="1"/>
        <v>0</v>
      </c>
      <c r="V51" s="103">
        <f t="shared" si="3"/>
        <v>0</v>
      </c>
      <c r="W51" s="2"/>
      <c r="AH51" s="2"/>
      <c r="AI51" s="2"/>
      <c r="AJ51" s="2"/>
      <c r="AQ51" s="2"/>
      <c r="AR51" s="2"/>
      <c r="AS51" s="2"/>
      <c r="BA51" s="2"/>
      <c r="BB51" s="2"/>
      <c r="BC51" s="2"/>
    </row>
    <row r="52" spans="1:55" x14ac:dyDescent="0.25">
      <c r="A52" s="94">
        <v>45</v>
      </c>
      <c r="B52" s="95" t="s">
        <v>209</v>
      </c>
      <c r="C52" s="95" t="s">
        <v>210</v>
      </c>
      <c r="D52" s="95" t="s">
        <v>241</v>
      </c>
      <c r="E52" s="95" t="s">
        <v>242</v>
      </c>
      <c r="F52" s="96" t="s">
        <v>365</v>
      </c>
      <c r="G52" s="97" t="s">
        <v>366</v>
      </c>
      <c r="H52" s="98">
        <v>19.59</v>
      </c>
      <c r="I52" s="99"/>
      <c r="J52" s="99">
        <v>1</v>
      </c>
      <c r="K52" s="99"/>
      <c r="L52" s="99"/>
      <c r="M52" s="99">
        <v>1</v>
      </c>
      <c r="N52" s="99">
        <v>1</v>
      </c>
      <c r="O52" s="99">
        <v>1</v>
      </c>
      <c r="P52" s="99">
        <v>1</v>
      </c>
      <c r="Q52" s="99">
        <v>1</v>
      </c>
      <c r="R52" s="100">
        <f>'Úklid kategorie'!$F$8</f>
        <v>0</v>
      </c>
      <c r="S52" s="101">
        <f t="shared" si="2"/>
        <v>527.52996800000005</v>
      </c>
      <c r="T52" s="102">
        <f t="shared" si="0"/>
        <v>0</v>
      </c>
      <c r="U52" s="102">
        <f t="shared" si="1"/>
        <v>0</v>
      </c>
      <c r="V52" s="103">
        <f t="shared" si="3"/>
        <v>0</v>
      </c>
      <c r="W52" s="2"/>
      <c r="AH52" s="2"/>
      <c r="AI52" s="2"/>
      <c r="AJ52" s="2"/>
      <c r="AP52" s="2"/>
      <c r="AQ52" s="2"/>
      <c r="AR52" s="2"/>
      <c r="AS52" s="2"/>
      <c r="BA52" s="2"/>
      <c r="BB52" s="2"/>
      <c r="BC52" s="2"/>
    </row>
    <row r="53" spans="1:55" x14ac:dyDescent="0.25">
      <c r="A53" s="94">
        <v>46</v>
      </c>
      <c r="B53" s="95" t="s">
        <v>209</v>
      </c>
      <c r="C53" s="95" t="s">
        <v>210</v>
      </c>
      <c r="D53" s="95" t="s">
        <v>243</v>
      </c>
      <c r="E53" s="95" t="s">
        <v>244</v>
      </c>
      <c r="F53" s="96" t="s">
        <v>365</v>
      </c>
      <c r="G53" s="97" t="s">
        <v>366</v>
      </c>
      <c r="H53" s="98">
        <v>82.71</v>
      </c>
      <c r="I53" s="99"/>
      <c r="J53" s="99">
        <v>1</v>
      </c>
      <c r="K53" s="99"/>
      <c r="L53" s="99"/>
      <c r="M53" s="99">
        <v>1</v>
      </c>
      <c r="N53" s="99">
        <v>1</v>
      </c>
      <c r="O53" s="99">
        <v>1</v>
      </c>
      <c r="P53" s="99">
        <v>1</v>
      </c>
      <c r="Q53" s="99">
        <v>1</v>
      </c>
      <c r="R53" s="100">
        <f>'Úklid kategorie'!$F$8</f>
        <v>0</v>
      </c>
      <c r="S53" s="101">
        <f t="shared" si="2"/>
        <v>2227.2589919999996</v>
      </c>
      <c r="T53" s="102">
        <f t="shared" si="0"/>
        <v>0</v>
      </c>
      <c r="U53" s="102">
        <f t="shared" si="1"/>
        <v>0</v>
      </c>
      <c r="V53" s="103">
        <f t="shared" si="3"/>
        <v>0</v>
      </c>
      <c r="W53" s="2"/>
      <c r="AH53" s="2"/>
      <c r="AI53" s="2"/>
      <c r="AJ53" s="2"/>
      <c r="AP53" s="2"/>
      <c r="AQ53" s="2"/>
      <c r="AR53" s="2"/>
      <c r="AS53" s="2"/>
      <c r="BA53" s="2"/>
      <c r="BB53" s="2"/>
      <c r="BC53" s="2"/>
    </row>
    <row r="54" spans="1:55" x14ac:dyDescent="0.25">
      <c r="A54" s="86">
        <v>47</v>
      </c>
      <c r="B54" s="87" t="s">
        <v>209</v>
      </c>
      <c r="C54" s="87" t="s">
        <v>210</v>
      </c>
      <c r="D54" s="87" t="s">
        <v>135</v>
      </c>
      <c r="E54" s="87" t="s">
        <v>8</v>
      </c>
      <c r="F54" s="83" t="s">
        <v>365</v>
      </c>
      <c r="G54" s="76" t="s">
        <v>362</v>
      </c>
      <c r="H54" s="85">
        <v>158.02000000000001</v>
      </c>
      <c r="I54" s="82"/>
      <c r="J54" s="77">
        <v>1</v>
      </c>
      <c r="K54" s="77"/>
      <c r="L54" s="77"/>
      <c r="M54" s="77">
        <v>1</v>
      </c>
      <c r="N54" s="77"/>
      <c r="O54" s="77">
        <v>1</v>
      </c>
      <c r="P54" s="77">
        <v>1</v>
      </c>
      <c r="Q54" s="77">
        <v>1</v>
      </c>
      <c r="R54" s="78">
        <f>'Úklid kategorie'!$F$6</f>
        <v>0</v>
      </c>
      <c r="S54" s="79">
        <f t="shared" si="2"/>
        <v>4097.2268373333336</v>
      </c>
      <c r="T54" s="80">
        <f t="shared" si="0"/>
        <v>0</v>
      </c>
      <c r="U54" s="80">
        <f t="shared" si="1"/>
        <v>0</v>
      </c>
      <c r="V54" s="81">
        <f t="shared" si="3"/>
        <v>0</v>
      </c>
      <c r="W54" s="2"/>
      <c r="AH54" s="2"/>
      <c r="AI54" s="2"/>
      <c r="AJ54" s="2"/>
      <c r="AQ54" s="2"/>
      <c r="AR54" s="2"/>
      <c r="AS54" s="2"/>
      <c r="BA54" s="2"/>
      <c r="BB54" s="2"/>
      <c r="BC54" s="2"/>
    </row>
    <row r="55" spans="1:55" x14ac:dyDescent="0.25">
      <c r="A55" s="114">
        <v>48</v>
      </c>
      <c r="B55" s="115" t="s">
        <v>209</v>
      </c>
      <c r="C55" s="115" t="s">
        <v>210</v>
      </c>
      <c r="D55" s="115" t="s">
        <v>150</v>
      </c>
      <c r="E55" s="115" t="s">
        <v>245</v>
      </c>
      <c r="F55" s="116" t="s">
        <v>202</v>
      </c>
      <c r="G55" s="117" t="s">
        <v>204</v>
      </c>
      <c r="H55" s="118">
        <v>16.84</v>
      </c>
      <c r="I55" s="119"/>
      <c r="J55" s="119">
        <v>1</v>
      </c>
      <c r="K55" s="119"/>
      <c r="L55" s="119"/>
      <c r="M55" s="119">
        <v>1</v>
      </c>
      <c r="N55" s="119">
        <v>1</v>
      </c>
      <c r="O55" s="119"/>
      <c r="P55" s="119">
        <v>1</v>
      </c>
      <c r="Q55" s="125"/>
      <c r="R55" s="120">
        <f>'Úklid kategorie'!$F$9</f>
        <v>0</v>
      </c>
      <c r="S55" s="121">
        <f t="shared" si="2"/>
        <v>446.45983466666667</v>
      </c>
      <c r="T55" s="122">
        <f t="shared" si="0"/>
        <v>0</v>
      </c>
      <c r="U55" s="122">
        <f t="shared" si="1"/>
        <v>0</v>
      </c>
      <c r="V55" s="123">
        <f t="shared" si="3"/>
        <v>0</v>
      </c>
      <c r="W55" s="2"/>
      <c r="AH55" s="2"/>
      <c r="AI55" s="2"/>
      <c r="AJ55" s="2"/>
      <c r="AQ55" s="2"/>
      <c r="AR55" s="2"/>
      <c r="AS55" s="2"/>
      <c r="BA55" s="2"/>
      <c r="BB55" s="2"/>
      <c r="BC55" s="2"/>
    </row>
    <row r="56" spans="1:55" x14ac:dyDescent="0.25">
      <c r="A56" s="86">
        <v>49</v>
      </c>
      <c r="B56" s="87" t="s">
        <v>209</v>
      </c>
      <c r="C56" s="87" t="s">
        <v>210</v>
      </c>
      <c r="D56" s="87" t="s">
        <v>149</v>
      </c>
      <c r="E56" s="87" t="s">
        <v>8</v>
      </c>
      <c r="F56" s="83" t="s">
        <v>365</v>
      </c>
      <c r="G56" s="76" t="s">
        <v>362</v>
      </c>
      <c r="H56" s="85">
        <v>35.340000000000003</v>
      </c>
      <c r="I56" s="82"/>
      <c r="J56" s="77">
        <v>1</v>
      </c>
      <c r="K56" s="77"/>
      <c r="L56" s="77"/>
      <c r="M56" s="77">
        <v>1</v>
      </c>
      <c r="N56" s="77"/>
      <c r="O56" s="77">
        <v>1</v>
      </c>
      <c r="P56" s="77">
        <v>1</v>
      </c>
      <c r="Q56" s="77">
        <v>1</v>
      </c>
      <c r="R56" s="78">
        <f>'Úklid kategorie'!$F$6</f>
        <v>0</v>
      </c>
      <c r="S56" s="79">
        <f t="shared" si="2"/>
        <v>916.31436800000017</v>
      </c>
      <c r="T56" s="80">
        <f t="shared" si="0"/>
        <v>0</v>
      </c>
      <c r="U56" s="80">
        <f t="shared" si="1"/>
        <v>0</v>
      </c>
      <c r="V56" s="81">
        <f t="shared" si="3"/>
        <v>0</v>
      </c>
      <c r="W56" s="2"/>
      <c r="AQ56" s="2"/>
      <c r="AR56" s="2"/>
      <c r="AS56" s="2"/>
      <c r="BA56" s="2"/>
      <c r="BB56" s="2"/>
      <c r="BC56" s="2"/>
    </row>
    <row r="57" spans="1:55" x14ac:dyDescent="0.25">
      <c r="A57" s="94">
        <v>50</v>
      </c>
      <c r="B57" s="95" t="s">
        <v>209</v>
      </c>
      <c r="C57" s="95" t="s">
        <v>210</v>
      </c>
      <c r="D57" s="95" t="s">
        <v>148</v>
      </c>
      <c r="E57" s="95" t="s">
        <v>4</v>
      </c>
      <c r="F57" s="96" t="s">
        <v>365</v>
      </c>
      <c r="G57" s="97" t="s">
        <v>366</v>
      </c>
      <c r="H57" s="98">
        <v>37.909999999999997</v>
      </c>
      <c r="I57" s="104"/>
      <c r="J57" s="99">
        <v>1</v>
      </c>
      <c r="K57" s="99"/>
      <c r="L57" s="99"/>
      <c r="M57" s="99">
        <v>1</v>
      </c>
      <c r="N57" s="99">
        <v>1</v>
      </c>
      <c r="O57" s="99">
        <v>1</v>
      </c>
      <c r="P57" s="99">
        <v>1</v>
      </c>
      <c r="Q57" s="99">
        <v>1</v>
      </c>
      <c r="R57" s="100">
        <f>'Úklid kategorie'!$F$8</f>
        <v>0</v>
      </c>
      <c r="S57" s="101">
        <f t="shared" si="2"/>
        <v>1020.8606986666666</v>
      </c>
      <c r="T57" s="102">
        <f t="shared" si="0"/>
        <v>0</v>
      </c>
      <c r="U57" s="102">
        <f t="shared" si="1"/>
        <v>0</v>
      </c>
      <c r="V57" s="103">
        <f t="shared" si="3"/>
        <v>0</v>
      </c>
      <c r="W57" s="2"/>
      <c r="AQ57" s="2"/>
      <c r="AR57" s="2"/>
      <c r="AS57" s="2"/>
      <c r="BA57" s="2"/>
      <c r="BB57" s="2"/>
      <c r="BC57" s="2"/>
    </row>
    <row r="58" spans="1:55" x14ac:dyDescent="0.25">
      <c r="A58" s="94">
        <v>51</v>
      </c>
      <c r="B58" s="95" t="s">
        <v>209</v>
      </c>
      <c r="C58" s="95" t="s">
        <v>210</v>
      </c>
      <c r="D58" s="95" t="s">
        <v>137</v>
      </c>
      <c r="E58" s="95" t="s">
        <v>246</v>
      </c>
      <c r="F58" s="96" t="s">
        <v>365</v>
      </c>
      <c r="G58" s="97" t="s">
        <v>366</v>
      </c>
      <c r="H58" s="98">
        <v>94.04</v>
      </c>
      <c r="I58" s="104"/>
      <c r="J58" s="99">
        <v>1</v>
      </c>
      <c r="K58" s="99"/>
      <c r="L58" s="99"/>
      <c r="M58" s="99">
        <v>1</v>
      </c>
      <c r="N58" s="99">
        <v>1</v>
      </c>
      <c r="O58" s="99">
        <v>1</v>
      </c>
      <c r="P58" s="99">
        <v>1</v>
      </c>
      <c r="Q58" s="99">
        <v>1</v>
      </c>
      <c r="R58" s="100">
        <f>'Úklid kategorie'!$F$8</f>
        <v>0</v>
      </c>
      <c r="S58" s="101">
        <f t="shared" si="2"/>
        <v>2532.3592746666668</v>
      </c>
      <c r="T58" s="102">
        <f t="shared" si="0"/>
        <v>0</v>
      </c>
      <c r="U58" s="102">
        <f t="shared" si="1"/>
        <v>0</v>
      </c>
      <c r="V58" s="103">
        <f t="shared" si="3"/>
        <v>0</v>
      </c>
      <c r="W58" s="2"/>
      <c r="AQ58" s="2"/>
      <c r="AR58" s="2"/>
      <c r="AS58" s="2"/>
      <c r="BA58" s="2"/>
      <c r="BB58" s="2"/>
      <c r="BC58" s="2"/>
    </row>
    <row r="59" spans="1:55" x14ac:dyDescent="0.25">
      <c r="A59" s="94">
        <v>52</v>
      </c>
      <c r="B59" s="95" t="s">
        <v>209</v>
      </c>
      <c r="C59" s="95" t="s">
        <v>210</v>
      </c>
      <c r="D59" s="95" t="s">
        <v>153</v>
      </c>
      <c r="E59" s="95" t="s">
        <v>247</v>
      </c>
      <c r="F59" s="96" t="s">
        <v>365</v>
      </c>
      <c r="G59" s="97" t="s">
        <v>366</v>
      </c>
      <c r="H59" s="98">
        <v>91.8</v>
      </c>
      <c r="I59" s="104"/>
      <c r="J59" s="99">
        <v>1</v>
      </c>
      <c r="K59" s="99"/>
      <c r="L59" s="99"/>
      <c r="M59" s="99">
        <v>1</v>
      </c>
      <c r="N59" s="99">
        <v>1</v>
      </c>
      <c r="O59" s="99">
        <v>1</v>
      </c>
      <c r="P59" s="99">
        <v>1</v>
      </c>
      <c r="Q59" s="99">
        <v>1</v>
      </c>
      <c r="R59" s="100">
        <f>'Úklid kategorie'!$F$8</f>
        <v>0</v>
      </c>
      <c r="S59" s="101">
        <f t="shared" si="2"/>
        <v>2472.0393600000002</v>
      </c>
      <c r="T59" s="102">
        <f t="shared" si="0"/>
        <v>0</v>
      </c>
      <c r="U59" s="102">
        <f t="shared" si="1"/>
        <v>0</v>
      </c>
      <c r="V59" s="103">
        <f t="shared" si="3"/>
        <v>0</v>
      </c>
      <c r="W59" s="2"/>
      <c r="AH59" s="2"/>
      <c r="AI59" s="2"/>
      <c r="AJ59" s="2"/>
      <c r="AQ59" s="2"/>
      <c r="AR59" s="2"/>
      <c r="AS59" s="2"/>
      <c r="BA59" s="2"/>
      <c r="BB59" s="2"/>
      <c r="BC59" s="2"/>
    </row>
    <row r="60" spans="1:55" x14ac:dyDescent="0.25">
      <c r="A60" s="94">
        <v>53</v>
      </c>
      <c r="B60" s="95" t="s">
        <v>209</v>
      </c>
      <c r="C60" s="95" t="s">
        <v>210</v>
      </c>
      <c r="D60" s="95" t="s">
        <v>133</v>
      </c>
      <c r="E60" s="95" t="s">
        <v>248</v>
      </c>
      <c r="F60" s="96" t="s">
        <v>365</v>
      </c>
      <c r="G60" s="97" t="s">
        <v>366</v>
      </c>
      <c r="H60" s="98">
        <v>91.8</v>
      </c>
      <c r="I60" s="104"/>
      <c r="J60" s="99">
        <v>1</v>
      </c>
      <c r="K60" s="99"/>
      <c r="L60" s="99"/>
      <c r="M60" s="99">
        <v>1</v>
      </c>
      <c r="N60" s="99">
        <v>1</v>
      </c>
      <c r="O60" s="99">
        <v>1</v>
      </c>
      <c r="P60" s="99">
        <v>1</v>
      </c>
      <c r="Q60" s="99">
        <v>1</v>
      </c>
      <c r="R60" s="100">
        <f>'Úklid kategorie'!$F$8</f>
        <v>0</v>
      </c>
      <c r="S60" s="101">
        <f t="shared" si="2"/>
        <v>2472.0393600000002</v>
      </c>
      <c r="T60" s="102">
        <f t="shared" si="0"/>
        <v>0</v>
      </c>
      <c r="U60" s="102">
        <f t="shared" si="1"/>
        <v>0</v>
      </c>
      <c r="V60" s="103">
        <f t="shared" si="3"/>
        <v>0</v>
      </c>
      <c r="W60" s="2"/>
      <c r="AH60" s="2"/>
      <c r="AI60" s="2"/>
      <c r="AJ60" s="2"/>
      <c r="AQ60" s="2"/>
      <c r="AR60" s="2"/>
      <c r="AS60" s="2"/>
      <c r="BA60" s="2"/>
      <c r="BB60" s="2"/>
      <c r="BC60" s="2"/>
    </row>
    <row r="61" spans="1:55" x14ac:dyDescent="0.25">
      <c r="A61" s="94">
        <v>54</v>
      </c>
      <c r="B61" s="95" t="s">
        <v>209</v>
      </c>
      <c r="C61" s="95" t="s">
        <v>210</v>
      </c>
      <c r="D61" s="95" t="s">
        <v>134</v>
      </c>
      <c r="E61" s="95" t="s">
        <v>249</v>
      </c>
      <c r="F61" s="96" t="s">
        <v>365</v>
      </c>
      <c r="G61" s="97" t="s">
        <v>366</v>
      </c>
      <c r="H61" s="98">
        <v>74.3</v>
      </c>
      <c r="I61" s="104"/>
      <c r="J61" s="99">
        <v>1</v>
      </c>
      <c r="K61" s="99"/>
      <c r="L61" s="99"/>
      <c r="M61" s="99">
        <v>1</v>
      </c>
      <c r="N61" s="99">
        <v>1</v>
      </c>
      <c r="O61" s="99">
        <v>1</v>
      </c>
      <c r="P61" s="99">
        <v>1</v>
      </c>
      <c r="Q61" s="99">
        <v>1</v>
      </c>
      <c r="R61" s="100">
        <f>'Úklid kategorie'!$F$8</f>
        <v>0</v>
      </c>
      <c r="S61" s="101">
        <f t="shared" si="2"/>
        <v>2000.7900266666666</v>
      </c>
      <c r="T61" s="102">
        <f t="shared" si="0"/>
        <v>0</v>
      </c>
      <c r="U61" s="102">
        <f t="shared" si="1"/>
        <v>0</v>
      </c>
      <c r="V61" s="103">
        <f t="shared" si="3"/>
        <v>0</v>
      </c>
      <c r="W61" s="2"/>
      <c r="AQ61" s="2"/>
      <c r="AR61" s="2"/>
      <c r="AS61" s="2"/>
      <c r="BA61" s="2"/>
      <c r="BB61" s="2"/>
      <c r="BC61" s="2"/>
    </row>
    <row r="62" spans="1:55" x14ac:dyDescent="0.25">
      <c r="A62" s="94">
        <v>55</v>
      </c>
      <c r="B62" s="95" t="s">
        <v>209</v>
      </c>
      <c r="C62" s="95" t="s">
        <v>210</v>
      </c>
      <c r="D62" s="95" t="s">
        <v>250</v>
      </c>
      <c r="E62" s="95" t="s">
        <v>249</v>
      </c>
      <c r="F62" s="96" t="s">
        <v>365</v>
      </c>
      <c r="G62" s="97" t="s">
        <v>366</v>
      </c>
      <c r="H62" s="98">
        <v>16.75</v>
      </c>
      <c r="I62" s="104"/>
      <c r="J62" s="99">
        <v>1</v>
      </c>
      <c r="K62" s="99"/>
      <c r="L62" s="99"/>
      <c r="M62" s="99">
        <v>1</v>
      </c>
      <c r="N62" s="99">
        <v>1</v>
      </c>
      <c r="O62" s="99">
        <v>1</v>
      </c>
      <c r="P62" s="99">
        <v>1</v>
      </c>
      <c r="Q62" s="99">
        <v>1</v>
      </c>
      <c r="R62" s="100">
        <f>'Úklid kategorie'!$F$8</f>
        <v>0</v>
      </c>
      <c r="S62" s="101">
        <f t="shared" si="2"/>
        <v>451.05293333333333</v>
      </c>
      <c r="T62" s="102">
        <f t="shared" si="0"/>
        <v>0</v>
      </c>
      <c r="U62" s="102">
        <f t="shared" si="1"/>
        <v>0</v>
      </c>
      <c r="V62" s="103">
        <f t="shared" si="3"/>
        <v>0</v>
      </c>
      <c r="W62" s="2"/>
      <c r="AH62" s="2"/>
      <c r="AI62" s="2"/>
      <c r="AJ62" s="2"/>
      <c r="AQ62" s="2"/>
      <c r="AR62" s="2"/>
      <c r="AS62" s="2"/>
      <c r="BA62" s="2"/>
      <c r="BB62" s="2"/>
      <c r="BC62" s="2"/>
    </row>
    <row r="63" spans="1:55" x14ac:dyDescent="0.25">
      <c r="A63" s="94">
        <v>56</v>
      </c>
      <c r="B63" s="95" t="s">
        <v>209</v>
      </c>
      <c r="C63" s="95" t="s">
        <v>210</v>
      </c>
      <c r="D63" s="95" t="s">
        <v>120</v>
      </c>
      <c r="E63" s="95" t="s">
        <v>251</v>
      </c>
      <c r="F63" s="96" t="s">
        <v>365</v>
      </c>
      <c r="G63" s="97" t="s">
        <v>366</v>
      </c>
      <c r="H63" s="98">
        <v>91.12</v>
      </c>
      <c r="I63" s="104"/>
      <c r="J63" s="99">
        <v>1</v>
      </c>
      <c r="K63" s="99"/>
      <c r="L63" s="99"/>
      <c r="M63" s="99">
        <v>1</v>
      </c>
      <c r="N63" s="99">
        <v>1</v>
      </c>
      <c r="O63" s="99">
        <v>1</v>
      </c>
      <c r="P63" s="99">
        <v>1</v>
      </c>
      <c r="Q63" s="99">
        <v>1</v>
      </c>
      <c r="R63" s="100">
        <f>'Úklid kategorie'!$F$8</f>
        <v>0</v>
      </c>
      <c r="S63" s="101">
        <f t="shared" si="2"/>
        <v>2453.7279573333331</v>
      </c>
      <c r="T63" s="102">
        <f t="shared" si="0"/>
        <v>0</v>
      </c>
      <c r="U63" s="102">
        <f t="shared" si="1"/>
        <v>0</v>
      </c>
      <c r="V63" s="103">
        <f t="shared" si="3"/>
        <v>0</v>
      </c>
      <c r="W63" s="2"/>
      <c r="AH63" s="2"/>
      <c r="AI63" s="2"/>
      <c r="AJ63" s="2"/>
      <c r="AQ63" s="2"/>
      <c r="AR63" s="2"/>
      <c r="AS63" s="2"/>
      <c r="BA63" s="2"/>
      <c r="BB63" s="2"/>
      <c r="BC63" s="2"/>
    </row>
    <row r="64" spans="1:55" x14ac:dyDescent="0.25">
      <c r="A64" s="94">
        <v>57</v>
      </c>
      <c r="B64" s="95" t="s">
        <v>209</v>
      </c>
      <c r="C64" s="95" t="s">
        <v>210</v>
      </c>
      <c r="D64" s="95" t="s">
        <v>121</v>
      </c>
      <c r="E64" s="95" t="s">
        <v>252</v>
      </c>
      <c r="F64" s="96" t="s">
        <v>365</v>
      </c>
      <c r="G64" s="97" t="s">
        <v>366</v>
      </c>
      <c r="H64" s="98">
        <v>91.12</v>
      </c>
      <c r="I64" s="104"/>
      <c r="J64" s="99">
        <v>1</v>
      </c>
      <c r="K64" s="99"/>
      <c r="L64" s="99"/>
      <c r="M64" s="99">
        <v>1</v>
      </c>
      <c r="N64" s="99">
        <v>1</v>
      </c>
      <c r="O64" s="99">
        <v>1</v>
      </c>
      <c r="P64" s="99">
        <v>1</v>
      </c>
      <c r="Q64" s="99">
        <v>1</v>
      </c>
      <c r="R64" s="100">
        <f>'Úklid kategorie'!$F$8</f>
        <v>0</v>
      </c>
      <c r="S64" s="101">
        <f t="shared" si="2"/>
        <v>2453.7279573333331</v>
      </c>
      <c r="T64" s="102">
        <f t="shared" si="0"/>
        <v>0</v>
      </c>
      <c r="U64" s="102">
        <f t="shared" si="1"/>
        <v>0</v>
      </c>
      <c r="V64" s="103">
        <f t="shared" si="3"/>
        <v>0</v>
      </c>
      <c r="W64" s="2"/>
      <c r="AH64" s="2"/>
      <c r="AI64" s="2"/>
      <c r="AJ64" s="2"/>
      <c r="AQ64" s="2"/>
      <c r="AR64" s="2"/>
      <c r="AS64" s="2"/>
      <c r="BA64" s="2"/>
      <c r="BB64" s="2"/>
      <c r="BC64" s="2"/>
    </row>
    <row r="65" spans="1:55" x14ac:dyDescent="0.25">
      <c r="A65" s="94">
        <v>58</v>
      </c>
      <c r="B65" s="95" t="s">
        <v>209</v>
      </c>
      <c r="C65" s="95" t="s">
        <v>210</v>
      </c>
      <c r="D65" s="95" t="s">
        <v>147</v>
      </c>
      <c r="E65" s="95" t="s">
        <v>253</v>
      </c>
      <c r="F65" s="96" t="s">
        <v>363</v>
      </c>
      <c r="G65" s="97" t="s">
        <v>366</v>
      </c>
      <c r="H65" s="98">
        <v>91.8</v>
      </c>
      <c r="I65" s="104"/>
      <c r="J65" s="99">
        <v>1</v>
      </c>
      <c r="K65" s="99"/>
      <c r="L65" s="99"/>
      <c r="M65" s="99">
        <v>1</v>
      </c>
      <c r="N65" s="99">
        <v>1</v>
      </c>
      <c r="O65" s="99">
        <v>1</v>
      </c>
      <c r="P65" s="99">
        <v>1</v>
      </c>
      <c r="Q65" s="99">
        <v>1</v>
      </c>
      <c r="R65" s="100">
        <f>'Úklid kategorie'!$F$8</f>
        <v>0</v>
      </c>
      <c r="S65" s="101">
        <f t="shared" si="2"/>
        <v>2472.0393600000002</v>
      </c>
      <c r="T65" s="102">
        <f t="shared" si="0"/>
        <v>0</v>
      </c>
      <c r="U65" s="102">
        <f t="shared" si="1"/>
        <v>0</v>
      </c>
      <c r="V65" s="103">
        <f t="shared" si="3"/>
        <v>0</v>
      </c>
      <c r="W65" s="2"/>
      <c r="AQ65" s="2"/>
      <c r="AR65" s="2"/>
      <c r="AS65" s="2"/>
      <c r="BA65" s="2"/>
      <c r="BB65" s="2"/>
      <c r="BC65" s="2"/>
    </row>
    <row r="66" spans="1:55" x14ac:dyDescent="0.25">
      <c r="A66" s="94">
        <v>59</v>
      </c>
      <c r="B66" s="95" t="s">
        <v>209</v>
      </c>
      <c r="C66" s="95" t="s">
        <v>210</v>
      </c>
      <c r="D66" s="95" t="s">
        <v>136</v>
      </c>
      <c r="E66" s="95" t="s">
        <v>254</v>
      </c>
      <c r="F66" s="96" t="s">
        <v>363</v>
      </c>
      <c r="G66" s="97" t="s">
        <v>366</v>
      </c>
      <c r="H66" s="98">
        <v>91.8</v>
      </c>
      <c r="I66" s="104"/>
      <c r="J66" s="99">
        <v>1</v>
      </c>
      <c r="K66" s="99"/>
      <c r="L66" s="99"/>
      <c r="M66" s="99">
        <v>1</v>
      </c>
      <c r="N66" s="99">
        <v>1</v>
      </c>
      <c r="O66" s="99">
        <v>1</v>
      </c>
      <c r="P66" s="99">
        <v>1</v>
      </c>
      <c r="Q66" s="99">
        <v>1</v>
      </c>
      <c r="R66" s="100">
        <f>'Úklid kategorie'!$F$8</f>
        <v>0</v>
      </c>
      <c r="S66" s="101">
        <f t="shared" si="2"/>
        <v>2472.0393600000002</v>
      </c>
      <c r="T66" s="102">
        <f t="shared" si="0"/>
        <v>0</v>
      </c>
      <c r="U66" s="102">
        <f t="shared" si="1"/>
        <v>0</v>
      </c>
      <c r="V66" s="103">
        <f t="shared" si="3"/>
        <v>0</v>
      </c>
      <c r="W66" s="2"/>
      <c r="AQ66" s="2"/>
      <c r="AR66" s="2"/>
      <c r="AS66" s="2"/>
      <c r="BA66" s="2"/>
      <c r="BB66" s="2"/>
      <c r="BC66" s="2"/>
    </row>
    <row r="67" spans="1:55" x14ac:dyDescent="0.25">
      <c r="A67" s="94">
        <v>60</v>
      </c>
      <c r="B67" s="95" t="s">
        <v>209</v>
      </c>
      <c r="C67" s="95" t="s">
        <v>210</v>
      </c>
      <c r="D67" s="95" t="s">
        <v>122</v>
      </c>
      <c r="E67" s="95" t="s">
        <v>255</v>
      </c>
      <c r="F67" s="96" t="s">
        <v>363</v>
      </c>
      <c r="G67" s="97" t="s">
        <v>366</v>
      </c>
      <c r="H67" s="98">
        <v>70.42</v>
      </c>
      <c r="I67" s="104"/>
      <c r="J67" s="99">
        <v>1</v>
      </c>
      <c r="K67" s="99"/>
      <c r="L67" s="99"/>
      <c r="M67" s="99">
        <v>1</v>
      </c>
      <c r="N67" s="99">
        <v>1</v>
      </c>
      <c r="O67" s="99">
        <v>1</v>
      </c>
      <c r="P67" s="99">
        <v>1</v>
      </c>
      <c r="Q67" s="99">
        <v>1</v>
      </c>
      <c r="R67" s="100">
        <f>'Úklid kategorie'!$F$8</f>
        <v>0</v>
      </c>
      <c r="S67" s="101">
        <f t="shared" si="2"/>
        <v>1896.3073173333335</v>
      </c>
      <c r="T67" s="102">
        <f t="shared" si="0"/>
        <v>0</v>
      </c>
      <c r="U67" s="102">
        <f t="shared" si="1"/>
        <v>0</v>
      </c>
      <c r="V67" s="103">
        <f t="shared" si="3"/>
        <v>0</v>
      </c>
      <c r="W67" s="2"/>
      <c r="AQ67" s="2"/>
      <c r="AR67" s="2"/>
      <c r="AS67" s="2"/>
      <c r="BA67" s="2"/>
      <c r="BB67" s="2"/>
      <c r="BC67" s="2"/>
    </row>
    <row r="68" spans="1:55" x14ac:dyDescent="0.25">
      <c r="A68" s="94">
        <v>61</v>
      </c>
      <c r="B68" s="95" t="s">
        <v>209</v>
      </c>
      <c r="C68" s="95" t="s">
        <v>210</v>
      </c>
      <c r="D68" s="95" t="s">
        <v>256</v>
      </c>
      <c r="E68" s="95" t="s">
        <v>257</v>
      </c>
      <c r="F68" s="96" t="s">
        <v>363</v>
      </c>
      <c r="G68" s="97" t="s">
        <v>366</v>
      </c>
      <c r="H68" s="98">
        <v>0</v>
      </c>
      <c r="I68" s="104"/>
      <c r="J68" s="99">
        <v>1</v>
      </c>
      <c r="K68" s="99"/>
      <c r="L68" s="99"/>
      <c r="M68" s="99">
        <v>1</v>
      </c>
      <c r="N68" s="99">
        <v>1</v>
      </c>
      <c r="O68" s="99">
        <v>1</v>
      </c>
      <c r="P68" s="99">
        <v>1</v>
      </c>
      <c r="Q68" s="99">
        <v>1</v>
      </c>
      <c r="R68" s="100">
        <f>'Úklid kategorie'!$F$8</f>
        <v>0</v>
      </c>
      <c r="S68" s="101">
        <f t="shared" si="2"/>
        <v>0</v>
      </c>
      <c r="T68" s="102">
        <f t="shared" si="0"/>
        <v>0</v>
      </c>
      <c r="U68" s="102">
        <f t="shared" si="1"/>
        <v>0</v>
      </c>
      <c r="V68" s="103">
        <f t="shared" si="3"/>
        <v>0</v>
      </c>
      <c r="W68" s="2"/>
      <c r="AQ68" s="2"/>
      <c r="AR68" s="2"/>
      <c r="AS68" s="2"/>
      <c r="BA68" s="2"/>
      <c r="BB68" s="2"/>
      <c r="BC68" s="2"/>
    </row>
    <row r="69" spans="1:55" x14ac:dyDescent="0.25">
      <c r="A69" s="94">
        <v>62</v>
      </c>
      <c r="B69" s="95" t="s">
        <v>209</v>
      </c>
      <c r="C69" s="95" t="s">
        <v>210</v>
      </c>
      <c r="D69" s="95" t="s">
        <v>258</v>
      </c>
      <c r="E69" s="95" t="s">
        <v>259</v>
      </c>
      <c r="F69" s="96" t="s">
        <v>363</v>
      </c>
      <c r="G69" s="97" t="s">
        <v>366</v>
      </c>
      <c r="H69" s="98">
        <v>11.27</v>
      </c>
      <c r="I69" s="104"/>
      <c r="J69" s="99">
        <v>1</v>
      </c>
      <c r="K69" s="99"/>
      <c r="L69" s="99"/>
      <c r="M69" s="99">
        <v>1</v>
      </c>
      <c r="N69" s="99">
        <v>1</v>
      </c>
      <c r="O69" s="99">
        <v>1</v>
      </c>
      <c r="P69" s="99">
        <v>1</v>
      </c>
      <c r="Q69" s="99">
        <v>1</v>
      </c>
      <c r="R69" s="100">
        <f>'Úklid kategorie'!$F$8</f>
        <v>0</v>
      </c>
      <c r="S69" s="101">
        <f t="shared" si="2"/>
        <v>303.48457066666663</v>
      </c>
      <c r="T69" s="102">
        <f t="shared" si="0"/>
        <v>0</v>
      </c>
      <c r="U69" s="102">
        <f t="shared" si="1"/>
        <v>0</v>
      </c>
      <c r="V69" s="103">
        <f t="shared" si="3"/>
        <v>0</v>
      </c>
      <c r="W69" s="2"/>
      <c r="AH69" s="2"/>
      <c r="AI69" s="2"/>
      <c r="AJ69" s="2"/>
      <c r="AP69" s="2"/>
      <c r="AQ69" s="2"/>
      <c r="AR69" s="2"/>
      <c r="AS69" s="2"/>
      <c r="BA69" s="2"/>
      <c r="BB69" s="2"/>
      <c r="BC69" s="2"/>
    </row>
    <row r="70" spans="1:55" x14ac:dyDescent="0.25">
      <c r="A70" s="94">
        <v>63</v>
      </c>
      <c r="B70" s="95" t="s">
        <v>209</v>
      </c>
      <c r="C70" s="95" t="s">
        <v>210</v>
      </c>
      <c r="D70" s="95" t="s">
        <v>260</v>
      </c>
      <c r="E70" s="95" t="s">
        <v>261</v>
      </c>
      <c r="F70" s="96" t="s">
        <v>363</v>
      </c>
      <c r="G70" s="97" t="s">
        <v>366</v>
      </c>
      <c r="H70" s="98">
        <v>11.18</v>
      </c>
      <c r="I70" s="104"/>
      <c r="J70" s="99">
        <v>1</v>
      </c>
      <c r="K70" s="99"/>
      <c r="L70" s="99"/>
      <c r="M70" s="99">
        <v>1</v>
      </c>
      <c r="N70" s="99">
        <v>1</v>
      </c>
      <c r="O70" s="99">
        <v>1</v>
      </c>
      <c r="P70" s="99">
        <v>1</v>
      </c>
      <c r="Q70" s="99">
        <v>1</v>
      </c>
      <c r="R70" s="100">
        <f>'Úklid kategorie'!$F$8</f>
        <v>0</v>
      </c>
      <c r="S70" s="101">
        <f t="shared" si="2"/>
        <v>301.0610026666667</v>
      </c>
      <c r="T70" s="102">
        <f t="shared" si="0"/>
        <v>0</v>
      </c>
      <c r="U70" s="102">
        <f t="shared" si="1"/>
        <v>0</v>
      </c>
      <c r="V70" s="103">
        <f t="shared" si="3"/>
        <v>0</v>
      </c>
      <c r="W70" s="2"/>
      <c r="AH70" s="2"/>
      <c r="AI70" s="2"/>
      <c r="AJ70" s="2"/>
      <c r="AQ70" s="2"/>
      <c r="AR70" s="2"/>
      <c r="AS70" s="2"/>
      <c r="BA70" s="2"/>
      <c r="BB70" s="2"/>
      <c r="BC70" s="2"/>
    </row>
    <row r="71" spans="1:55" x14ac:dyDescent="0.25">
      <c r="A71" s="86">
        <v>64</v>
      </c>
      <c r="B71" s="87" t="s">
        <v>209</v>
      </c>
      <c r="C71" s="87" t="s">
        <v>210</v>
      </c>
      <c r="D71" s="87" t="s">
        <v>125</v>
      </c>
      <c r="E71" s="87" t="s">
        <v>8</v>
      </c>
      <c r="F71" s="83" t="s">
        <v>365</v>
      </c>
      <c r="G71" s="76" t="s">
        <v>362</v>
      </c>
      <c r="H71" s="85">
        <v>57.24</v>
      </c>
      <c r="I71" s="77"/>
      <c r="J71" s="77">
        <v>1</v>
      </c>
      <c r="K71" s="77"/>
      <c r="L71" s="77"/>
      <c r="M71" s="77">
        <v>1</v>
      </c>
      <c r="N71" s="77"/>
      <c r="O71" s="77">
        <v>1</v>
      </c>
      <c r="P71" s="77">
        <v>1</v>
      </c>
      <c r="Q71" s="77">
        <v>1</v>
      </c>
      <c r="R71" s="78">
        <f>'Úklid kategorie'!$F$6</f>
        <v>0</v>
      </c>
      <c r="S71" s="79">
        <f t="shared" si="2"/>
        <v>1484.1492479999999</v>
      </c>
      <c r="T71" s="80">
        <f t="shared" si="0"/>
        <v>0</v>
      </c>
      <c r="U71" s="80">
        <f t="shared" si="1"/>
        <v>0</v>
      </c>
      <c r="V71" s="81">
        <f t="shared" si="3"/>
        <v>0</v>
      </c>
      <c r="W71" s="2"/>
      <c r="AH71" s="2"/>
      <c r="AI71" s="2"/>
      <c r="AJ71" s="2"/>
      <c r="AQ71" s="2"/>
      <c r="AR71" s="2"/>
      <c r="AS71" s="2"/>
      <c r="BA71" s="2"/>
      <c r="BB71" s="2"/>
      <c r="BC71" s="2"/>
    </row>
    <row r="72" spans="1:55" x14ac:dyDescent="0.25">
      <c r="A72" s="94">
        <v>65</v>
      </c>
      <c r="B72" s="95" t="s">
        <v>209</v>
      </c>
      <c r="C72" s="95" t="s">
        <v>210</v>
      </c>
      <c r="D72" s="95" t="s">
        <v>124</v>
      </c>
      <c r="E72" s="95" t="s">
        <v>262</v>
      </c>
      <c r="F72" s="96" t="s">
        <v>367</v>
      </c>
      <c r="G72" s="97" t="s">
        <v>366</v>
      </c>
      <c r="H72" s="98">
        <v>54.21</v>
      </c>
      <c r="I72" s="104"/>
      <c r="J72" s="99">
        <v>1</v>
      </c>
      <c r="K72" s="99"/>
      <c r="L72" s="99"/>
      <c r="M72" s="99">
        <v>1</v>
      </c>
      <c r="N72" s="99">
        <v>1</v>
      </c>
      <c r="O72" s="99">
        <v>1</v>
      </c>
      <c r="P72" s="99">
        <v>1</v>
      </c>
      <c r="Q72" s="99">
        <v>1</v>
      </c>
      <c r="R72" s="100">
        <f>'Úklid kategorie'!$F$8</f>
        <v>0</v>
      </c>
      <c r="S72" s="101">
        <f t="shared" si="2"/>
        <v>1459.7957920000001</v>
      </c>
      <c r="T72" s="102">
        <f t="shared" ref="T72:T135" si="4">R72*S72</f>
        <v>0</v>
      </c>
      <c r="U72" s="102">
        <f t="shared" ref="U72:U135" si="5">T72*12</f>
        <v>0</v>
      </c>
      <c r="V72" s="103">
        <f t="shared" si="3"/>
        <v>0</v>
      </c>
      <c r="W72" s="2"/>
      <c r="AH72" s="2"/>
      <c r="AI72" s="2"/>
      <c r="AJ72" s="2"/>
      <c r="AQ72" s="2"/>
      <c r="AR72" s="2"/>
      <c r="AS72" s="2"/>
      <c r="BA72" s="2"/>
      <c r="BB72" s="2"/>
      <c r="BC72" s="2"/>
    </row>
    <row r="73" spans="1:55" s="167" customFormat="1" x14ac:dyDescent="0.25">
      <c r="A73" s="157">
        <v>66</v>
      </c>
      <c r="B73" s="158" t="s">
        <v>209</v>
      </c>
      <c r="C73" s="158" t="s">
        <v>210</v>
      </c>
      <c r="D73" s="158" t="s">
        <v>123</v>
      </c>
      <c r="E73" s="158" t="s">
        <v>263</v>
      </c>
      <c r="F73" s="158" t="s">
        <v>365</v>
      </c>
      <c r="G73" s="159"/>
      <c r="H73" s="161"/>
      <c r="I73" s="162"/>
      <c r="J73" s="162"/>
      <c r="K73" s="162"/>
      <c r="L73" s="162"/>
      <c r="M73" s="162"/>
      <c r="N73" s="162"/>
      <c r="O73" s="162"/>
      <c r="P73" s="162"/>
      <c r="Q73" s="162"/>
      <c r="R73" s="163"/>
      <c r="S73" s="164">
        <f t="shared" ref="S73:S136" si="6">(H73*I73*30.4167)+(H73*J73*21)+(H73*K73*4.3452)+(H73*L73*4.3452)+(H73*M73*4.3452)+H73*N73+(H73*O73/3)+(H73*P73/6)+(H73*Q73/12)</f>
        <v>0</v>
      </c>
      <c r="T73" s="165">
        <f t="shared" si="4"/>
        <v>0</v>
      </c>
      <c r="U73" s="165">
        <f t="shared" si="5"/>
        <v>0</v>
      </c>
      <c r="V73" s="166">
        <f t="shared" ref="V73:V136" si="7" xml:space="preserve"> U73*3</f>
        <v>0</v>
      </c>
      <c r="W73" s="168"/>
      <c r="AH73" s="168"/>
      <c r="AI73" s="168"/>
      <c r="AJ73" s="168"/>
      <c r="AQ73" s="168"/>
      <c r="AR73" s="168"/>
      <c r="AS73" s="168"/>
      <c r="BA73" s="168"/>
      <c r="BB73" s="168"/>
      <c r="BC73" s="168"/>
    </row>
    <row r="74" spans="1:55" x14ac:dyDescent="0.25">
      <c r="A74" s="94">
        <v>67</v>
      </c>
      <c r="B74" s="95" t="s">
        <v>209</v>
      </c>
      <c r="C74" s="95" t="s">
        <v>210</v>
      </c>
      <c r="D74" s="95" t="s">
        <v>130</v>
      </c>
      <c r="E74" s="95" t="s">
        <v>263</v>
      </c>
      <c r="F74" s="96" t="s">
        <v>367</v>
      </c>
      <c r="G74" s="97" t="s">
        <v>366</v>
      </c>
      <c r="H74" s="98">
        <v>45.27</v>
      </c>
      <c r="I74" s="104"/>
      <c r="J74" s="99">
        <v>1</v>
      </c>
      <c r="K74" s="99"/>
      <c r="L74" s="99"/>
      <c r="M74" s="99">
        <v>1</v>
      </c>
      <c r="N74" s="99">
        <v>1</v>
      </c>
      <c r="O74" s="99">
        <v>1</v>
      </c>
      <c r="P74" s="99">
        <v>1</v>
      </c>
      <c r="Q74" s="99">
        <v>1</v>
      </c>
      <c r="R74" s="100">
        <f>'Úklid kategorie'!$F$8</f>
        <v>0</v>
      </c>
      <c r="S74" s="101">
        <f t="shared" si="6"/>
        <v>1219.0547040000001</v>
      </c>
      <c r="T74" s="102">
        <f t="shared" si="4"/>
        <v>0</v>
      </c>
      <c r="U74" s="102">
        <f t="shared" si="5"/>
        <v>0</v>
      </c>
      <c r="V74" s="103">
        <f t="shared" si="7"/>
        <v>0</v>
      </c>
      <c r="W74" s="2"/>
      <c r="AH74" s="2"/>
      <c r="AI74" s="2"/>
      <c r="AJ74" s="2"/>
      <c r="AQ74" s="2"/>
      <c r="AR74" s="2"/>
      <c r="AS74" s="2"/>
      <c r="BA74" s="2"/>
      <c r="BB74" s="2"/>
      <c r="BC74" s="2"/>
    </row>
    <row r="75" spans="1:55" s="167" customFormat="1" x14ac:dyDescent="0.25">
      <c r="A75" s="157">
        <v>68</v>
      </c>
      <c r="B75" s="158" t="s">
        <v>209</v>
      </c>
      <c r="C75" s="158" t="s">
        <v>210</v>
      </c>
      <c r="D75" s="158" t="s">
        <v>131</v>
      </c>
      <c r="E75" s="158" t="s">
        <v>264</v>
      </c>
      <c r="F75" s="158" t="s">
        <v>368</v>
      </c>
      <c r="G75" s="159"/>
      <c r="H75" s="161"/>
      <c r="I75" s="162"/>
      <c r="J75" s="162"/>
      <c r="K75" s="162"/>
      <c r="L75" s="162"/>
      <c r="M75" s="162"/>
      <c r="N75" s="162"/>
      <c r="O75" s="162"/>
      <c r="P75" s="162"/>
      <c r="Q75" s="162"/>
      <c r="R75" s="163"/>
      <c r="S75" s="164">
        <f t="shared" si="6"/>
        <v>0</v>
      </c>
      <c r="T75" s="165">
        <f t="shared" si="4"/>
        <v>0</v>
      </c>
      <c r="U75" s="165">
        <f t="shared" si="5"/>
        <v>0</v>
      </c>
      <c r="V75" s="166">
        <f t="shared" si="7"/>
        <v>0</v>
      </c>
      <c r="W75" s="168"/>
      <c r="AQ75" s="168"/>
      <c r="AR75" s="168"/>
      <c r="AS75" s="168"/>
      <c r="BA75" s="168"/>
      <c r="BB75" s="168"/>
      <c r="BC75" s="168"/>
    </row>
    <row r="76" spans="1:55" x14ac:dyDescent="0.25">
      <c r="A76" s="86">
        <v>69</v>
      </c>
      <c r="B76" s="87" t="s">
        <v>209</v>
      </c>
      <c r="C76" s="87" t="s">
        <v>210</v>
      </c>
      <c r="D76" s="87" t="s">
        <v>119</v>
      </c>
      <c r="E76" s="87" t="s">
        <v>12</v>
      </c>
      <c r="F76" s="83" t="s">
        <v>202</v>
      </c>
      <c r="G76" s="76" t="s">
        <v>362</v>
      </c>
      <c r="H76" s="85">
        <v>23.39</v>
      </c>
      <c r="I76" s="77"/>
      <c r="J76" s="77">
        <v>1</v>
      </c>
      <c r="K76" s="77"/>
      <c r="L76" s="77"/>
      <c r="M76" s="77">
        <v>1</v>
      </c>
      <c r="N76" s="77"/>
      <c r="O76" s="77">
        <v>1</v>
      </c>
      <c r="P76" s="77">
        <v>1</v>
      </c>
      <c r="Q76" s="77">
        <v>1</v>
      </c>
      <c r="R76" s="78">
        <f>'Úklid kategorie'!$F$6</f>
        <v>0</v>
      </c>
      <c r="S76" s="79">
        <f t="shared" si="6"/>
        <v>606.46839466666654</v>
      </c>
      <c r="T76" s="80">
        <f t="shared" si="4"/>
        <v>0</v>
      </c>
      <c r="U76" s="80">
        <f t="shared" si="5"/>
        <v>0</v>
      </c>
      <c r="V76" s="81">
        <f t="shared" si="7"/>
        <v>0</v>
      </c>
      <c r="W76" s="2"/>
      <c r="AH76" s="2"/>
      <c r="AI76" s="2"/>
      <c r="AJ76" s="2"/>
      <c r="AP76" s="2"/>
      <c r="AQ76" s="2"/>
      <c r="AR76" s="2"/>
      <c r="AS76" s="2"/>
      <c r="BA76" s="2"/>
      <c r="BB76" s="2"/>
      <c r="BC76" s="2"/>
    </row>
    <row r="77" spans="1:55" s="167" customFormat="1" x14ac:dyDescent="0.25">
      <c r="A77" s="157">
        <v>70</v>
      </c>
      <c r="B77" s="158" t="s">
        <v>209</v>
      </c>
      <c r="C77" s="158" t="s">
        <v>210</v>
      </c>
      <c r="D77" s="158" t="s">
        <v>265</v>
      </c>
      <c r="E77" s="158" t="s">
        <v>266</v>
      </c>
      <c r="F77" s="158" t="s">
        <v>368</v>
      </c>
      <c r="G77" s="159"/>
      <c r="H77" s="161"/>
      <c r="I77" s="162"/>
      <c r="J77" s="162"/>
      <c r="K77" s="162"/>
      <c r="L77" s="162"/>
      <c r="M77" s="162"/>
      <c r="N77" s="162"/>
      <c r="O77" s="162"/>
      <c r="P77" s="162"/>
      <c r="Q77" s="162"/>
      <c r="R77" s="163"/>
      <c r="S77" s="164">
        <f t="shared" si="6"/>
        <v>0</v>
      </c>
      <c r="T77" s="165">
        <f t="shared" si="4"/>
        <v>0</v>
      </c>
      <c r="U77" s="165">
        <f t="shared" si="5"/>
        <v>0</v>
      </c>
      <c r="V77" s="166">
        <f t="shared" si="7"/>
        <v>0</v>
      </c>
      <c r="W77" s="168"/>
      <c r="AH77" s="168"/>
      <c r="AI77" s="168"/>
      <c r="AJ77" s="168"/>
      <c r="AQ77" s="168"/>
      <c r="AR77" s="168"/>
      <c r="AS77" s="168"/>
      <c r="BA77" s="168"/>
      <c r="BB77" s="168"/>
      <c r="BC77" s="168"/>
    </row>
    <row r="78" spans="1:55" s="167" customFormat="1" x14ac:dyDescent="0.25">
      <c r="A78" s="157">
        <v>71</v>
      </c>
      <c r="B78" s="158" t="s">
        <v>209</v>
      </c>
      <c r="C78" s="158" t="s">
        <v>210</v>
      </c>
      <c r="D78" s="158" t="s">
        <v>267</v>
      </c>
      <c r="E78" s="158" t="s">
        <v>268</v>
      </c>
      <c r="F78" s="158" t="s">
        <v>369</v>
      </c>
      <c r="G78" s="159"/>
      <c r="H78" s="161"/>
      <c r="I78" s="162"/>
      <c r="J78" s="162"/>
      <c r="K78" s="162"/>
      <c r="L78" s="162"/>
      <c r="M78" s="162"/>
      <c r="N78" s="162"/>
      <c r="O78" s="162"/>
      <c r="P78" s="162"/>
      <c r="Q78" s="162"/>
      <c r="R78" s="163"/>
      <c r="S78" s="164">
        <f t="shared" si="6"/>
        <v>0</v>
      </c>
      <c r="T78" s="165">
        <f t="shared" si="4"/>
        <v>0</v>
      </c>
      <c r="U78" s="165">
        <f t="shared" si="5"/>
        <v>0</v>
      </c>
      <c r="V78" s="166">
        <f t="shared" si="7"/>
        <v>0</v>
      </c>
      <c r="W78" s="168"/>
      <c r="AH78" s="168"/>
      <c r="AI78" s="168"/>
      <c r="AJ78" s="168"/>
      <c r="AQ78" s="168"/>
      <c r="AR78" s="168"/>
      <c r="AS78" s="168"/>
      <c r="BA78" s="168"/>
      <c r="BB78" s="168"/>
      <c r="BC78" s="168"/>
    </row>
    <row r="79" spans="1:55" s="167" customFormat="1" x14ac:dyDescent="0.25">
      <c r="A79" s="157">
        <v>72</v>
      </c>
      <c r="B79" s="158" t="s">
        <v>209</v>
      </c>
      <c r="C79" s="158" t="s">
        <v>210</v>
      </c>
      <c r="D79" s="158" t="s">
        <v>269</v>
      </c>
      <c r="E79" s="158" t="s">
        <v>270</v>
      </c>
      <c r="F79" s="158" t="s">
        <v>365</v>
      </c>
      <c r="G79" s="159"/>
      <c r="H79" s="161"/>
      <c r="I79" s="162"/>
      <c r="J79" s="162"/>
      <c r="K79" s="162"/>
      <c r="L79" s="162"/>
      <c r="M79" s="161"/>
      <c r="N79" s="161"/>
      <c r="O79" s="162"/>
      <c r="P79" s="161"/>
      <c r="Q79" s="161"/>
      <c r="R79" s="163"/>
      <c r="S79" s="164">
        <f t="shared" si="6"/>
        <v>0</v>
      </c>
      <c r="T79" s="165">
        <f t="shared" si="4"/>
        <v>0</v>
      </c>
      <c r="U79" s="165">
        <f t="shared" si="5"/>
        <v>0</v>
      </c>
      <c r="V79" s="166">
        <f t="shared" si="7"/>
        <v>0</v>
      </c>
      <c r="W79" s="168"/>
      <c r="AH79" s="168"/>
      <c r="AI79" s="168"/>
      <c r="AJ79" s="168"/>
      <c r="AQ79" s="168"/>
      <c r="AR79" s="168"/>
      <c r="AS79" s="168"/>
      <c r="BA79" s="168"/>
      <c r="BB79" s="168"/>
      <c r="BC79" s="168"/>
    </row>
    <row r="80" spans="1:55" x14ac:dyDescent="0.25">
      <c r="A80" s="86">
        <v>73</v>
      </c>
      <c r="B80" s="87" t="s">
        <v>209</v>
      </c>
      <c r="C80" s="87" t="s">
        <v>210</v>
      </c>
      <c r="D80" s="87" t="s">
        <v>271</v>
      </c>
      <c r="E80" s="87" t="s">
        <v>12</v>
      </c>
      <c r="F80" s="83" t="s">
        <v>202</v>
      </c>
      <c r="G80" s="76" t="s">
        <v>362</v>
      </c>
      <c r="H80" s="85">
        <v>19.89</v>
      </c>
      <c r="I80" s="77"/>
      <c r="J80" s="77">
        <v>1</v>
      </c>
      <c r="K80" s="77"/>
      <c r="L80" s="77"/>
      <c r="M80" s="77">
        <v>1</v>
      </c>
      <c r="N80" s="77"/>
      <c r="O80" s="77">
        <v>1</v>
      </c>
      <c r="P80" s="77">
        <v>1</v>
      </c>
      <c r="Q80" s="77">
        <v>1</v>
      </c>
      <c r="R80" s="78">
        <f>'Úklid kategorie'!$F$6</f>
        <v>0</v>
      </c>
      <c r="S80" s="79">
        <f t="shared" si="6"/>
        <v>515.71852800000011</v>
      </c>
      <c r="T80" s="80">
        <f t="shared" si="4"/>
        <v>0</v>
      </c>
      <c r="U80" s="80">
        <f t="shared" si="5"/>
        <v>0</v>
      </c>
      <c r="V80" s="81">
        <f t="shared" si="7"/>
        <v>0</v>
      </c>
      <c r="W80" s="2"/>
      <c r="AH80" s="2"/>
      <c r="AI80" s="2"/>
      <c r="AJ80" s="2"/>
      <c r="AQ80" s="2"/>
      <c r="AR80" s="2"/>
      <c r="AS80" s="2"/>
      <c r="BA80" s="2"/>
      <c r="BB80" s="2"/>
      <c r="BC80" s="2"/>
    </row>
    <row r="81" spans="1:55" s="167" customFormat="1" x14ac:dyDescent="0.25">
      <c r="A81" s="157">
        <v>74</v>
      </c>
      <c r="B81" s="158" t="s">
        <v>209</v>
      </c>
      <c r="C81" s="158" t="s">
        <v>210</v>
      </c>
      <c r="D81" s="158" t="s">
        <v>272</v>
      </c>
      <c r="E81" s="158" t="s">
        <v>268</v>
      </c>
      <c r="F81" s="158" t="s">
        <v>369</v>
      </c>
      <c r="G81" s="159"/>
      <c r="H81" s="161"/>
      <c r="I81" s="162"/>
      <c r="J81" s="162"/>
      <c r="K81" s="162"/>
      <c r="L81" s="162"/>
      <c r="M81" s="161"/>
      <c r="N81" s="161"/>
      <c r="O81" s="162"/>
      <c r="P81" s="161"/>
      <c r="Q81" s="161"/>
      <c r="R81" s="163"/>
      <c r="S81" s="164">
        <f t="shared" si="6"/>
        <v>0</v>
      </c>
      <c r="T81" s="165">
        <f t="shared" si="4"/>
        <v>0</v>
      </c>
      <c r="U81" s="165">
        <f t="shared" si="5"/>
        <v>0</v>
      </c>
      <c r="V81" s="166">
        <f t="shared" si="7"/>
        <v>0</v>
      </c>
      <c r="W81" s="168"/>
      <c r="AH81" s="168"/>
      <c r="AI81" s="168"/>
      <c r="AJ81" s="168"/>
      <c r="AQ81" s="168"/>
      <c r="AR81" s="168"/>
      <c r="AS81" s="168"/>
      <c r="BA81" s="168"/>
      <c r="BB81" s="168"/>
      <c r="BC81" s="168"/>
    </row>
    <row r="82" spans="1:55" x14ac:dyDescent="0.25">
      <c r="A82" s="86">
        <v>75</v>
      </c>
      <c r="B82" s="87" t="s">
        <v>209</v>
      </c>
      <c r="C82" s="87" t="s">
        <v>273</v>
      </c>
      <c r="D82" s="87" t="s">
        <v>1</v>
      </c>
      <c r="E82" s="87" t="s">
        <v>215</v>
      </c>
      <c r="F82" s="83" t="s">
        <v>202</v>
      </c>
      <c r="G82" s="76" t="s">
        <v>362</v>
      </c>
      <c r="H82" s="85">
        <v>22.45</v>
      </c>
      <c r="I82" s="82"/>
      <c r="J82" s="77">
        <v>1</v>
      </c>
      <c r="K82" s="77"/>
      <c r="L82" s="77"/>
      <c r="M82" s="77">
        <v>1</v>
      </c>
      <c r="N82" s="77"/>
      <c r="O82" s="77">
        <v>1</v>
      </c>
      <c r="P82" s="77">
        <v>1</v>
      </c>
      <c r="Q82" s="77">
        <v>1</v>
      </c>
      <c r="R82" s="78">
        <f>'Úklid kategorie'!$F$6</f>
        <v>0</v>
      </c>
      <c r="S82" s="79">
        <f t="shared" si="6"/>
        <v>582.09557333333328</v>
      </c>
      <c r="T82" s="80">
        <f t="shared" si="4"/>
        <v>0</v>
      </c>
      <c r="U82" s="80">
        <f t="shared" si="5"/>
        <v>0</v>
      </c>
      <c r="V82" s="81">
        <f t="shared" si="7"/>
        <v>0</v>
      </c>
      <c r="W82" s="2"/>
      <c r="AH82" s="2"/>
      <c r="AI82" s="2"/>
      <c r="AJ82" s="2"/>
      <c r="AQ82" s="2"/>
      <c r="AR82" s="2"/>
      <c r="AS82" s="2"/>
      <c r="BA82" s="2"/>
      <c r="BB82" s="2"/>
      <c r="BC82" s="2"/>
    </row>
    <row r="83" spans="1:55" s="167" customFormat="1" x14ac:dyDescent="0.25">
      <c r="A83" s="157">
        <v>76</v>
      </c>
      <c r="B83" s="158" t="s">
        <v>209</v>
      </c>
      <c r="C83" s="158" t="s">
        <v>273</v>
      </c>
      <c r="D83" s="158" t="s">
        <v>3</v>
      </c>
      <c r="E83" s="158" t="s">
        <v>274</v>
      </c>
      <c r="F83" s="158" t="s">
        <v>368</v>
      </c>
      <c r="G83" s="159"/>
      <c r="H83" s="161"/>
      <c r="I83" s="162"/>
      <c r="J83" s="162"/>
      <c r="K83" s="162"/>
      <c r="L83" s="162"/>
      <c r="M83" s="162"/>
      <c r="N83" s="162"/>
      <c r="O83" s="162"/>
      <c r="P83" s="162"/>
      <c r="Q83" s="162"/>
      <c r="R83" s="163"/>
      <c r="S83" s="164">
        <f t="shared" si="6"/>
        <v>0</v>
      </c>
      <c r="T83" s="165">
        <f t="shared" si="4"/>
        <v>0</v>
      </c>
      <c r="U83" s="165">
        <f t="shared" si="5"/>
        <v>0</v>
      </c>
      <c r="V83" s="166">
        <f t="shared" si="7"/>
        <v>0</v>
      </c>
      <c r="W83" s="168"/>
      <c r="AH83" s="168"/>
      <c r="AI83" s="168"/>
      <c r="AJ83" s="168"/>
      <c r="AQ83" s="168"/>
      <c r="AR83" s="168"/>
      <c r="AS83" s="168"/>
      <c r="BA83" s="168"/>
      <c r="BB83" s="168"/>
      <c r="BC83" s="168"/>
    </row>
    <row r="84" spans="1:55" s="167" customFormat="1" x14ac:dyDescent="0.25">
      <c r="A84" s="157">
        <v>77</v>
      </c>
      <c r="B84" s="158" t="s">
        <v>209</v>
      </c>
      <c r="C84" s="158" t="s">
        <v>273</v>
      </c>
      <c r="D84" s="158" t="s">
        <v>275</v>
      </c>
      <c r="E84" s="158" t="s">
        <v>276</v>
      </c>
      <c r="F84" s="158" t="s">
        <v>368</v>
      </c>
      <c r="G84" s="159"/>
      <c r="H84" s="161"/>
      <c r="I84" s="162"/>
      <c r="J84" s="162"/>
      <c r="K84" s="162"/>
      <c r="L84" s="162"/>
      <c r="M84" s="161"/>
      <c r="N84" s="161"/>
      <c r="O84" s="162"/>
      <c r="P84" s="161"/>
      <c r="Q84" s="161"/>
      <c r="R84" s="163"/>
      <c r="S84" s="164">
        <f t="shared" si="6"/>
        <v>0</v>
      </c>
      <c r="T84" s="165">
        <f t="shared" si="4"/>
        <v>0</v>
      </c>
      <c r="U84" s="165">
        <f t="shared" si="5"/>
        <v>0</v>
      </c>
      <c r="V84" s="166">
        <f t="shared" si="7"/>
        <v>0</v>
      </c>
      <c r="W84" s="168"/>
      <c r="AH84" s="168"/>
      <c r="AI84" s="168"/>
      <c r="AJ84" s="168"/>
      <c r="AQ84" s="168"/>
      <c r="AR84" s="168"/>
      <c r="AS84" s="168"/>
      <c r="BA84" s="168"/>
      <c r="BB84" s="168"/>
      <c r="BC84" s="168"/>
    </row>
    <row r="85" spans="1:55" s="167" customFormat="1" x14ac:dyDescent="0.25">
      <c r="A85" s="157">
        <v>78</v>
      </c>
      <c r="B85" s="158" t="s">
        <v>209</v>
      </c>
      <c r="C85" s="158" t="s">
        <v>273</v>
      </c>
      <c r="D85" s="158" t="s">
        <v>5</v>
      </c>
      <c r="E85" s="158" t="s">
        <v>277</v>
      </c>
      <c r="F85" s="158" t="s">
        <v>368</v>
      </c>
      <c r="G85" s="159"/>
      <c r="H85" s="161"/>
      <c r="I85" s="162"/>
      <c r="J85" s="162"/>
      <c r="K85" s="162"/>
      <c r="L85" s="162"/>
      <c r="M85" s="162"/>
      <c r="N85" s="162"/>
      <c r="O85" s="162"/>
      <c r="P85" s="162"/>
      <c r="Q85" s="162"/>
      <c r="R85" s="163"/>
      <c r="S85" s="164">
        <f t="shared" si="6"/>
        <v>0</v>
      </c>
      <c r="T85" s="165">
        <f t="shared" si="4"/>
        <v>0</v>
      </c>
      <c r="U85" s="165">
        <f t="shared" si="5"/>
        <v>0</v>
      </c>
      <c r="V85" s="166">
        <f t="shared" si="7"/>
        <v>0</v>
      </c>
      <c r="W85" s="168"/>
      <c r="AH85" s="168"/>
      <c r="AI85" s="168"/>
      <c r="AJ85" s="168"/>
      <c r="AQ85" s="168"/>
      <c r="AR85" s="168"/>
      <c r="AS85" s="168"/>
      <c r="BA85" s="168"/>
      <c r="BB85" s="168"/>
      <c r="BC85" s="168"/>
    </row>
    <row r="86" spans="1:55" s="167" customFormat="1" x14ac:dyDescent="0.25">
      <c r="A86" s="157">
        <v>79</v>
      </c>
      <c r="B86" s="158" t="s">
        <v>209</v>
      </c>
      <c r="C86" s="158" t="s">
        <v>273</v>
      </c>
      <c r="D86" s="158" t="s">
        <v>278</v>
      </c>
      <c r="E86" s="158" t="s">
        <v>279</v>
      </c>
      <c r="F86" s="158" t="s">
        <v>368</v>
      </c>
      <c r="G86" s="159"/>
      <c r="H86" s="161"/>
      <c r="I86" s="162"/>
      <c r="J86" s="162"/>
      <c r="K86" s="162"/>
      <c r="L86" s="162"/>
      <c r="M86" s="162"/>
      <c r="N86" s="162"/>
      <c r="O86" s="162"/>
      <c r="P86" s="162"/>
      <c r="Q86" s="162"/>
      <c r="R86" s="163"/>
      <c r="S86" s="164">
        <f t="shared" si="6"/>
        <v>0</v>
      </c>
      <c r="T86" s="165">
        <f t="shared" si="4"/>
        <v>0</v>
      </c>
      <c r="U86" s="165">
        <f t="shared" si="5"/>
        <v>0</v>
      </c>
      <c r="V86" s="166">
        <f t="shared" si="7"/>
        <v>0</v>
      </c>
      <c r="W86" s="168"/>
      <c r="AH86" s="168"/>
      <c r="AI86" s="168"/>
      <c r="AJ86" s="168"/>
      <c r="AQ86" s="168"/>
      <c r="AR86" s="168"/>
      <c r="AS86" s="168"/>
      <c r="BA86" s="168"/>
      <c r="BB86" s="168"/>
      <c r="BC86" s="168"/>
    </row>
    <row r="87" spans="1:55" s="167" customFormat="1" x14ac:dyDescent="0.25">
      <c r="A87" s="157">
        <v>80</v>
      </c>
      <c r="B87" s="158" t="s">
        <v>209</v>
      </c>
      <c r="C87" s="158" t="s">
        <v>273</v>
      </c>
      <c r="D87" s="158" t="s">
        <v>6</v>
      </c>
      <c r="E87" s="158" t="s">
        <v>280</v>
      </c>
      <c r="F87" s="158" t="s">
        <v>370</v>
      </c>
      <c r="G87" s="159"/>
      <c r="H87" s="161"/>
      <c r="I87" s="162"/>
      <c r="J87" s="162"/>
      <c r="K87" s="162"/>
      <c r="L87" s="162"/>
      <c r="M87" s="162"/>
      <c r="N87" s="162"/>
      <c r="O87" s="162"/>
      <c r="P87" s="162"/>
      <c r="Q87" s="162"/>
      <c r="R87" s="163"/>
      <c r="S87" s="164">
        <f t="shared" si="6"/>
        <v>0</v>
      </c>
      <c r="T87" s="165">
        <f t="shared" si="4"/>
        <v>0</v>
      </c>
      <c r="U87" s="165">
        <f t="shared" si="5"/>
        <v>0</v>
      </c>
      <c r="V87" s="166">
        <f t="shared" si="7"/>
        <v>0</v>
      </c>
      <c r="W87" s="168"/>
      <c r="AH87" s="168"/>
      <c r="AI87" s="168"/>
      <c r="AJ87" s="168"/>
      <c r="AQ87" s="168"/>
      <c r="AR87" s="168"/>
      <c r="AS87" s="168"/>
      <c r="BA87" s="168"/>
      <c r="BB87" s="168"/>
      <c r="BC87" s="168"/>
    </row>
    <row r="88" spans="1:55" s="167" customFormat="1" x14ac:dyDescent="0.25">
      <c r="A88" s="157">
        <v>81</v>
      </c>
      <c r="B88" s="158" t="s">
        <v>209</v>
      </c>
      <c r="C88" s="158" t="s">
        <v>273</v>
      </c>
      <c r="D88" s="158" t="s">
        <v>7</v>
      </c>
      <c r="E88" s="158" t="s">
        <v>281</v>
      </c>
      <c r="F88" s="158" t="s">
        <v>370</v>
      </c>
      <c r="G88" s="159"/>
      <c r="H88" s="161"/>
      <c r="I88" s="162"/>
      <c r="J88" s="162"/>
      <c r="K88" s="162"/>
      <c r="L88" s="162"/>
      <c r="M88" s="162"/>
      <c r="N88" s="162"/>
      <c r="O88" s="162"/>
      <c r="P88" s="162"/>
      <c r="Q88" s="162"/>
      <c r="R88" s="163"/>
      <c r="S88" s="164">
        <f t="shared" si="6"/>
        <v>0</v>
      </c>
      <c r="T88" s="165">
        <f t="shared" si="4"/>
        <v>0</v>
      </c>
      <c r="U88" s="165">
        <f t="shared" si="5"/>
        <v>0</v>
      </c>
      <c r="V88" s="166">
        <f t="shared" si="7"/>
        <v>0</v>
      </c>
      <c r="W88" s="168"/>
      <c r="AH88" s="168"/>
      <c r="AI88" s="168"/>
      <c r="AJ88" s="168"/>
      <c r="AQ88" s="168"/>
      <c r="AR88" s="168"/>
      <c r="AS88" s="168"/>
      <c r="BA88" s="168"/>
      <c r="BB88" s="168"/>
      <c r="BC88" s="168"/>
    </row>
    <row r="89" spans="1:55" s="167" customFormat="1" x14ac:dyDescent="0.25">
      <c r="A89" s="157">
        <v>82</v>
      </c>
      <c r="B89" s="158" t="s">
        <v>209</v>
      </c>
      <c r="C89" s="158" t="s">
        <v>273</v>
      </c>
      <c r="D89" s="158" t="s">
        <v>9</v>
      </c>
      <c r="E89" s="158" t="s">
        <v>282</v>
      </c>
      <c r="F89" s="158" t="s">
        <v>370</v>
      </c>
      <c r="G89" s="159"/>
      <c r="H89" s="161"/>
      <c r="I89" s="162"/>
      <c r="J89" s="162"/>
      <c r="K89" s="162"/>
      <c r="L89" s="162"/>
      <c r="M89" s="162"/>
      <c r="N89" s="162"/>
      <c r="O89" s="162"/>
      <c r="P89" s="162"/>
      <c r="Q89" s="162"/>
      <c r="R89" s="163"/>
      <c r="S89" s="164">
        <f t="shared" si="6"/>
        <v>0</v>
      </c>
      <c r="T89" s="165">
        <f t="shared" si="4"/>
        <v>0</v>
      </c>
      <c r="U89" s="165">
        <f t="shared" si="5"/>
        <v>0</v>
      </c>
      <c r="V89" s="166">
        <f t="shared" si="7"/>
        <v>0</v>
      </c>
      <c r="W89" s="168"/>
      <c r="AH89" s="168"/>
      <c r="AI89" s="168"/>
      <c r="AJ89" s="168"/>
      <c r="AQ89" s="168"/>
      <c r="AR89" s="168"/>
      <c r="AS89" s="168"/>
      <c r="BA89" s="168"/>
      <c r="BB89" s="168"/>
      <c r="BC89" s="168"/>
    </row>
    <row r="90" spans="1:55" s="167" customFormat="1" x14ac:dyDescent="0.25">
      <c r="A90" s="157">
        <v>83</v>
      </c>
      <c r="B90" s="158" t="s">
        <v>209</v>
      </c>
      <c r="C90" s="158" t="s">
        <v>273</v>
      </c>
      <c r="D90" s="158" t="s">
        <v>10</v>
      </c>
      <c r="E90" s="158" t="s">
        <v>283</v>
      </c>
      <c r="F90" s="158" t="s">
        <v>368</v>
      </c>
      <c r="G90" s="159"/>
      <c r="H90" s="161"/>
      <c r="I90" s="162"/>
      <c r="J90" s="162"/>
      <c r="K90" s="162"/>
      <c r="L90" s="162"/>
      <c r="M90" s="162"/>
      <c r="N90" s="162"/>
      <c r="O90" s="162"/>
      <c r="P90" s="162"/>
      <c r="Q90" s="162"/>
      <c r="R90" s="163"/>
      <c r="S90" s="164">
        <f t="shared" si="6"/>
        <v>0</v>
      </c>
      <c r="T90" s="165">
        <f t="shared" si="4"/>
        <v>0</v>
      </c>
      <c r="U90" s="165">
        <f t="shared" si="5"/>
        <v>0</v>
      </c>
      <c r="V90" s="166">
        <f t="shared" si="7"/>
        <v>0</v>
      </c>
      <c r="W90" s="168"/>
      <c r="AH90" s="168"/>
      <c r="AI90" s="168"/>
      <c r="AJ90" s="168"/>
      <c r="AQ90" s="168"/>
      <c r="AR90" s="168"/>
      <c r="AS90" s="168"/>
      <c r="BA90" s="168"/>
      <c r="BB90" s="168"/>
      <c r="BC90" s="168"/>
    </row>
    <row r="91" spans="1:55" x14ac:dyDescent="0.25">
      <c r="A91" s="86">
        <v>84</v>
      </c>
      <c r="B91" s="87" t="s">
        <v>209</v>
      </c>
      <c r="C91" s="87" t="s">
        <v>284</v>
      </c>
      <c r="D91" s="87" t="s">
        <v>285</v>
      </c>
      <c r="E91" s="87" t="s">
        <v>215</v>
      </c>
      <c r="F91" s="83" t="s">
        <v>202</v>
      </c>
      <c r="G91" s="76" t="s">
        <v>362</v>
      </c>
      <c r="H91" s="85">
        <v>29.92</v>
      </c>
      <c r="I91" s="82"/>
      <c r="J91" s="77">
        <v>1</v>
      </c>
      <c r="K91" s="77"/>
      <c r="L91" s="77"/>
      <c r="M91" s="77">
        <v>1</v>
      </c>
      <c r="N91" s="77"/>
      <c r="O91" s="77">
        <v>1</v>
      </c>
      <c r="P91" s="77">
        <v>1</v>
      </c>
      <c r="Q91" s="77">
        <v>1</v>
      </c>
      <c r="R91" s="78">
        <f>'Úklid kategorie'!$F$6</f>
        <v>0</v>
      </c>
      <c r="S91" s="79">
        <f t="shared" si="6"/>
        <v>775.7817173333334</v>
      </c>
      <c r="T91" s="80">
        <f t="shared" si="4"/>
        <v>0</v>
      </c>
      <c r="U91" s="80">
        <f t="shared" si="5"/>
        <v>0</v>
      </c>
      <c r="V91" s="81">
        <f t="shared" si="7"/>
        <v>0</v>
      </c>
      <c r="W91" s="2"/>
      <c r="AH91" s="2"/>
      <c r="AI91" s="2"/>
      <c r="AJ91" s="2"/>
      <c r="AQ91" s="2"/>
      <c r="AR91" s="2"/>
      <c r="AS91" s="2"/>
      <c r="BA91" s="2"/>
      <c r="BB91" s="2"/>
      <c r="BC91" s="2"/>
    </row>
    <row r="92" spans="1:55" x14ac:dyDescent="0.25">
      <c r="A92" s="86">
        <v>85</v>
      </c>
      <c r="B92" s="87" t="s">
        <v>209</v>
      </c>
      <c r="C92" s="87" t="s">
        <v>284</v>
      </c>
      <c r="D92" s="87" t="s">
        <v>286</v>
      </c>
      <c r="E92" s="87" t="s">
        <v>34</v>
      </c>
      <c r="F92" s="83" t="s">
        <v>364</v>
      </c>
      <c r="G92" s="76" t="s">
        <v>362</v>
      </c>
      <c r="H92" s="85">
        <v>7.7</v>
      </c>
      <c r="I92" s="82"/>
      <c r="J92" s="77">
        <v>1</v>
      </c>
      <c r="K92" s="77"/>
      <c r="L92" s="77"/>
      <c r="M92" s="77">
        <v>1</v>
      </c>
      <c r="N92" s="77"/>
      <c r="O92" s="77">
        <v>1</v>
      </c>
      <c r="P92" s="77">
        <v>1</v>
      </c>
      <c r="Q92" s="77">
        <v>1</v>
      </c>
      <c r="R92" s="78">
        <f>'Úklid kategorie'!$F$6</f>
        <v>0</v>
      </c>
      <c r="S92" s="79">
        <f t="shared" si="6"/>
        <v>199.6497066666667</v>
      </c>
      <c r="T92" s="80">
        <f t="shared" si="4"/>
        <v>0</v>
      </c>
      <c r="U92" s="80">
        <f t="shared" si="5"/>
        <v>0</v>
      </c>
      <c r="V92" s="81">
        <f t="shared" si="7"/>
        <v>0</v>
      </c>
      <c r="W92" s="2"/>
      <c r="AH92" s="2"/>
      <c r="AI92" s="2"/>
      <c r="AJ92" s="2"/>
      <c r="AQ92" s="2"/>
      <c r="AR92" s="2"/>
      <c r="AS92" s="2"/>
      <c r="BA92" s="2"/>
      <c r="BB92" s="2"/>
      <c r="BC92" s="2"/>
    </row>
    <row r="93" spans="1:55" x14ac:dyDescent="0.25">
      <c r="A93" s="86">
        <v>86</v>
      </c>
      <c r="B93" s="87" t="s">
        <v>209</v>
      </c>
      <c r="C93" s="87" t="s">
        <v>284</v>
      </c>
      <c r="D93" s="87" t="s">
        <v>35</v>
      </c>
      <c r="E93" s="87" t="s">
        <v>8</v>
      </c>
      <c r="F93" s="83" t="s">
        <v>363</v>
      </c>
      <c r="G93" s="76" t="s">
        <v>362</v>
      </c>
      <c r="H93" s="85">
        <v>227.07</v>
      </c>
      <c r="I93" s="82"/>
      <c r="J93" s="77">
        <v>1</v>
      </c>
      <c r="K93" s="77"/>
      <c r="L93" s="77"/>
      <c r="M93" s="77">
        <v>1</v>
      </c>
      <c r="N93" s="77"/>
      <c r="O93" s="77">
        <v>1</v>
      </c>
      <c r="P93" s="77">
        <v>1</v>
      </c>
      <c r="Q93" s="77">
        <v>1</v>
      </c>
      <c r="R93" s="78">
        <f>'Úklid kategorie'!$F$6</f>
        <v>0</v>
      </c>
      <c r="S93" s="79">
        <f t="shared" si="6"/>
        <v>5887.5920639999995</v>
      </c>
      <c r="T93" s="80">
        <f t="shared" si="4"/>
        <v>0</v>
      </c>
      <c r="U93" s="80">
        <f t="shared" si="5"/>
        <v>0</v>
      </c>
      <c r="V93" s="81">
        <f t="shared" si="7"/>
        <v>0</v>
      </c>
      <c r="W93" s="2"/>
      <c r="AH93" s="2"/>
      <c r="AI93" s="2"/>
      <c r="AJ93" s="2"/>
      <c r="AQ93" s="2"/>
      <c r="AR93" s="2"/>
      <c r="AS93" s="2"/>
      <c r="BA93" s="2"/>
      <c r="BB93" s="2"/>
      <c r="BC93" s="2"/>
    </row>
    <row r="94" spans="1:55" x14ac:dyDescent="0.25">
      <c r="A94" s="89">
        <v>87</v>
      </c>
      <c r="B94" s="90" t="s">
        <v>209</v>
      </c>
      <c r="C94" s="90" t="s">
        <v>284</v>
      </c>
      <c r="D94" s="90" t="s">
        <v>36</v>
      </c>
      <c r="E94" s="90" t="s">
        <v>287</v>
      </c>
      <c r="F94" s="91" t="s">
        <v>363</v>
      </c>
      <c r="G94" s="69" t="s">
        <v>205</v>
      </c>
      <c r="H94" s="93">
        <v>22.11</v>
      </c>
      <c r="I94" s="70"/>
      <c r="J94" s="70">
        <v>1</v>
      </c>
      <c r="K94" s="70"/>
      <c r="L94" s="70"/>
      <c r="M94" s="70">
        <v>1</v>
      </c>
      <c r="N94" s="70">
        <v>1</v>
      </c>
      <c r="O94" s="70">
        <v>1</v>
      </c>
      <c r="P94" s="70">
        <v>1</v>
      </c>
      <c r="Q94" s="70">
        <v>1</v>
      </c>
      <c r="R94" s="71">
        <f>'Úklid kategorie'!$F$7</f>
        <v>0</v>
      </c>
      <c r="S94" s="72">
        <f t="shared" si="6"/>
        <v>595.38987199999997</v>
      </c>
      <c r="T94" s="73">
        <f t="shared" si="4"/>
        <v>0</v>
      </c>
      <c r="U94" s="73">
        <f t="shared" si="5"/>
        <v>0</v>
      </c>
      <c r="V94" s="74">
        <f t="shared" si="7"/>
        <v>0</v>
      </c>
      <c r="W94" s="2"/>
      <c r="AH94" s="2"/>
      <c r="AI94" s="2"/>
      <c r="AJ94" s="2"/>
      <c r="AQ94" s="2"/>
      <c r="AR94" s="2"/>
      <c r="AS94" s="2"/>
      <c r="BA94" s="2"/>
      <c r="BB94" s="2"/>
      <c r="BC94" s="2"/>
    </row>
    <row r="95" spans="1:55" x14ac:dyDescent="0.25">
      <c r="A95" s="89">
        <v>88</v>
      </c>
      <c r="B95" s="90" t="s">
        <v>209</v>
      </c>
      <c r="C95" s="90" t="s">
        <v>284</v>
      </c>
      <c r="D95" s="90" t="s">
        <v>37</v>
      </c>
      <c r="E95" s="90" t="s">
        <v>287</v>
      </c>
      <c r="F95" s="91" t="s">
        <v>363</v>
      </c>
      <c r="G95" s="69" t="s">
        <v>205</v>
      </c>
      <c r="H95" s="93">
        <v>23.55</v>
      </c>
      <c r="I95" s="70"/>
      <c r="J95" s="70">
        <v>1</v>
      </c>
      <c r="K95" s="70"/>
      <c r="L95" s="70"/>
      <c r="M95" s="70">
        <v>1</v>
      </c>
      <c r="N95" s="70">
        <v>1</v>
      </c>
      <c r="O95" s="70">
        <v>1</v>
      </c>
      <c r="P95" s="70">
        <v>1</v>
      </c>
      <c r="Q95" s="70">
        <v>1</v>
      </c>
      <c r="R95" s="71">
        <f>'Úklid kategorie'!$F$7</f>
        <v>0</v>
      </c>
      <c r="S95" s="72">
        <f t="shared" si="6"/>
        <v>634.1669599999999</v>
      </c>
      <c r="T95" s="73">
        <f t="shared" si="4"/>
        <v>0</v>
      </c>
      <c r="U95" s="73">
        <f t="shared" si="5"/>
        <v>0</v>
      </c>
      <c r="V95" s="74">
        <f t="shared" si="7"/>
        <v>0</v>
      </c>
      <c r="W95" s="2"/>
      <c r="AH95" s="2"/>
      <c r="AI95" s="2"/>
      <c r="AJ95" s="2"/>
      <c r="AQ95" s="2"/>
      <c r="AR95" s="2"/>
      <c r="AS95" s="2"/>
      <c r="BA95" s="2"/>
      <c r="BB95" s="2"/>
      <c r="BC95" s="2"/>
    </row>
    <row r="96" spans="1:55" x14ac:dyDescent="0.25">
      <c r="A96" s="89">
        <v>89</v>
      </c>
      <c r="B96" s="90" t="s">
        <v>209</v>
      </c>
      <c r="C96" s="90" t="s">
        <v>284</v>
      </c>
      <c r="D96" s="90" t="s">
        <v>38</v>
      </c>
      <c r="E96" s="90" t="s">
        <v>287</v>
      </c>
      <c r="F96" s="91" t="s">
        <v>363</v>
      </c>
      <c r="G96" s="69" t="s">
        <v>205</v>
      </c>
      <c r="H96" s="93">
        <v>26.37</v>
      </c>
      <c r="I96" s="70"/>
      <c r="J96" s="70">
        <v>1</v>
      </c>
      <c r="K96" s="70"/>
      <c r="L96" s="70"/>
      <c r="M96" s="70">
        <v>1</v>
      </c>
      <c r="N96" s="70">
        <v>1</v>
      </c>
      <c r="O96" s="70">
        <v>1</v>
      </c>
      <c r="P96" s="70">
        <v>1</v>
      </c>
      <c r="Q96" s="70">
        <v>1</v>
      </c>
      <c r="R96" s="71">
        <f>'Úklid kategorie'!$F$7</f>
        <v>0</v>
      </c>
      <c r="S96" s="72">
        <f t="shared" si="6"/>
        <v>710.10542399999997</v>
      </c>
      <c r="T96" s="73">
        <f t="shared" si="4"/>
        <v>0</v>
      </c>
      <c r="U96" s="73">
        <f t="shared" si="5"/>
        <v>0</v>
      </c>
      <c r="V96" s="74">
        <f t="shared" si="7"/>
        <v>0</v>
      </c>
      <c r="W96" s="2"/>
      <c r="AH96" s="2"/>
      <c r="AI96" s="2"/>
      <c r="AJ96" s="2"/>
      <c r="AQ96" s="2"/>
      <c r="AR96" s="2"/>
      <c r="AS96" s="2"/>
      <c r="BA96" s="2"/>
      <c r="BB96" s="2"/>
      <c r="BC96" s="2"/>
    </row>
    <row r="97" spans="1:55" x14ac:dyDescent="0.25">
      <c r="A97" s="114">
        <v>90</v>
      </c>
      <c r="B97" s="115" t="s">
        <v>209</v>
      </c>
      <c r="C97" s="115" t="s">
        <v>284</v>
      </c>
      <c r="D97" s="115" t="s">
        <v>39</v>
      </c>
      <c r="E97" s="115" t="s">
        <v>28</v>
      </c>
      <c r="F97" s="116" t="s">
        <v>202</v>
      </c>
      <c r="G97" s="117" t="s">
        <v>204</v>
      </c>
      <c r="H97" s="118">
        <v>4.66</v>
      </c>
      <c r="I97" s="119"/>
      <c r="J97" s="119">
        <v>1</v>
      </c>
      <c r="K97" s="119"/>
      <c r="L97" s="119"/>
      <c r="M97" s="119">
        <v>1</v>
      </c>
      <c r="N97" s="119">
        <v>1</v>
      </c>
      <c r="O97" s="119"/>
      <c r="P97" s="119">
        <v>1</v>
      </c>
      <c r="Q97" s="126"/>
      <c r="R97" s="120">
        <f>'Úklid kategorie'!$F$9</f>
        <v>0</v>
      </c>
      <c r="S97" s="121">
        <f t="shared" si="6"/>
        <v>123.54529866666667</v>
      </c>
      <c r="T97" s="122">
        <f t="shared" si="4"/>
        <v>0</v>
      </c>
      <c r="U97" s="122">
        <f t="shared" si="5"/>
        <v>0</v>
      </c>
      <c r="V97" s="123">
        <f t="shared" si="7"/>
        <v>0</v>
      </c>
      <c r="W97" s="2"/>
      <c r="AH97" s="2"/>
      <c r="AI97" s="2"/>
      <c r="AJ97" s="2"/>
      <c r="AQ97" s="2"/>
      <c r="AR97" s="2"/>
      <c r="AS97" s="2"/>
      <c r="BA97" s="2"/>
      <c r="BB97" s="2"/>
      <c r="BC97" s="2"/>
    </row>
    <row r="98" spans="1:55" x14ac:dyDescent="0.25">
      <c r="A98" s="138">
        <v>91</v>
      </c>
      <c r="B98" s="139" t="s">
        <v>209</v>
      </c>
      <c r="C98" s="139" t="s">
        <v>284</v>
      </c>
      <c r="D98" s="139" t="s">
        <v>40</v>
      </c>
      <c r="E98" s="139" t="s">
        <v>30</v>
      </c>
      <c r="F98" s="140" t="s">
        <v>202</v>
      </c>
      <c r="G98" s="141" t="s">
        <v>206</v>
      </c>
      <c r="H98" s="142">
        <v>2.81</v>
      </c>
      <c r="I98" s="143"/>
      <c r="J98" s="143"/>
      <c r="K98" s="143"/>
      <c r="L98" s="143"/>
      <c r="M98" s="148"/>
      <c r="N98" s="143">
        <v>1</v>
      </c>
      <c r="O98" s="143"/>
      <c r="P98" s="143">
        <v>1</v>
      </c>
      <c r="Q98" s="148"/>
      <c r="R98" s="150">
        <f>'Úklid kategorie'!$F$11</f>
        <v>0</v>
      </c>
      <c r="S98" s="144">
        <f t="shared" si="6"/>
        <v>3.2783333333333333</v>
      </c>
      <c r="T98" s="145">
        <f t="shared" si="4"/>
        <v>0</v>
      </c>
      <c r="U98" s="145">
        <f t="shared" si="5"/>
        <v>0</v>
      </c>
      <c r="V98" s="146">
        <f t="shared" si="7"/>
        <v>0</v>
      </c>
      <c r="W98" s="2"/>
      <c r="AH98" s="2"/>
      <c r="AI98" s="2"/>
      <c r="AJ98" s="2"/>
      <c r="AQ98" s="2"/>
      <c r="AR98" s="2"/>
      <c r="AS98" s="2"/>
      <c r="BA98" s="2"/>
      <c r="BB98" s="2"/>
      <c r="BC98" s="2"/>
    </row>
    <row r="99" spans="1:55" x14ac:dyDescent="0.25">
      <c r="A99" s="114">
        <v>92</v>
      </c>
      <c r="B99" s="115" t="s">
        <v>209</v>
      </c>
      <c r="C99" s="115" t="s">
        <v>284</v>
      </c>
      <c r="D99" s="115" t="s">
        <v>41</v>
      </c>
      <c r="E99" s="115" t="s">
        <v>31</v>
      </c>
      <c r="F99" s="116" t="s">
        <v>202</v>
      </c>
      <c r="G99" s="117" t="s">
        <v>204</v>
      </c>
      <c r="H99" s="118">
        <v>4.4000000000000004</v>
      </c>
      <c r="I99" s="125"/>
      <c r="J99" s="119">
        <v>1</v>
      </c>
      <c r="K99" s="119"/>
      <c r="L99" s="119"/>
      <c r="M99" s="119">
        <v>1</v>
      </c>
      <c r="N99" s="119">
        <v>1</v>
      </c>
      <c r="O99" s="119"/>
      <c r="P99" s="119">
        <v>1</v>
      </c>
      <c r="Q99" s="125"/>
      <c r="R99" s="120">
        <f>'Úklid kategorie'!$F$9</f>
        <v>0</v>
      </c>
      <c r="S99" s="121">
        <f t="shared" si="6"/>
        <v>116.65221333333335</v>
      </c>
      <c r="T99" s="122">
        <f t="shared" si="4"/>
        <v>0</v>
      </c>
      <c r="U99" s="122">
        <f t="shared" si="5"/>
        <v>0</v>
      </c>
      <c r="V99" s="123">
        <f t="shared" si="7"/>
        <v>0</v>
      </c>
      <c r="W99" s="2"/>
      <c r="AH99" s="2"/>
      <c r="AI99" s="2"/>
      <c r="AJ99" s="2"/>
      <c r="AQ99" s="2"/>
      <c r="AR99" s="2"/>
      <c r="AS99" s="2"/>
      <c r="BA99" s="2"/>
      <c r="BB99" s="2"/>
      <c r="BC99" s="2"/>
    </row>
    <row r="100" spans="1:55" x14ac:dyDescent="0.25">
      <c r="A100" s="94">
        <v>93</v>
      </c>
      <c r="B100" s="95" t="s">
        <v>209</v>
      </c>
      <c r="C100" s="95" t="s">
        <v>284</v>
      </c>
      <c r="D100" s="95" t="s">
        <v>42</v>
      </c>
      <c r="E100" s="95" t="s">
        <v>288</v>
      </c>
      <c r="F100" s="96" t="s">
        <v>363</v>
      </c>
      <c r="G100" s="97" t="s">
        <v>366</v>
      </c>
      <c r="H100" s="98">
        <v>48.04</v>
      </c>
      <c r="I100" s="99"/>
      <c r="J100" s="99">
        <v>1</v>
      </c>
      <c r="K100" s="99"/>
      <c r="L100" s="99"/>
      <c r="M100" s="99">
        <v>1</v>
      </c>
      <c r="N100" s="99">
        <v>1</v>
      </c>
      <c r="O100" s="99">
        <v>1</v>
      </c>
      <c r="P100" s="99">
        <v>1</v>
      </c>
      <c r="Q100" s="99">
        <v>1</v>
      </c>
      <c r="R100" s="100">
        <f>'Úklid kategorie'!$F$8</f>
        <v>0</v>
      </c>
      <c r="S100" s="101">
        <f t="shared" si="6"/>
        <v>1293.6467413333332</v>
      </c>
      <c r="T100" s="102">
        <f t="shared" si="4"/>
        <v>0</v>
      </c>
      <c r="U100" s="102">
        <f t="shared" si="5"/>
        <v>0</v>
      </c>
      <c r="V100" s="103">
        <f t="shared" si="7"/>
        <v>0</v>
      </c>
      <c r="W100" s="2"/>
      <c r="AH100" s="2"/>
      <c r="AI100" s="2"/>
      <c r="AJ100" s="2"/>
      <c r="AM100" s="2"/>
      <c r="AQ100" s="2"/>
      <c r="AR100" s="2"/>
      <c r="AS100" s="2"/>
      <c r="BA100" s="2"/>
      <c r="BB100" s="2"/>
      <c r="BC100" s="2"/>
    </row>
    <row r="101" spans="1:55" x14ac:dyDescent="0.25">
      <c r="A101" s="86">
        <v>94</v>
      </c>
      <c r="B101" s="87" t="s">
        <v>209</v>
      </c>
      <c r="C101" s="87" t="s">
        <v>284</v>
      </c>
      <c r="D101" s="87" t="s">
        <v>289</v>
      </c>
      <c r="E101" s="87" t="s">
        <v>290</v>
      </c>
      <c r="F101" s="83" t="s">
        <v>363</v>
      </c>
      <c r="G101" s="76" t="s">
        <v>362</v>
      </c>
      <c r="H101" s="85">
        <v>77.319999999999993</v>
      </c>
      <c r="I101" s="82"/>
      <c r="J101" s="77">
        <v>1</v>
      </c>
      <c r="K101" s="77"/>
      <c r="L101" s="77"/>
      <c r="M101" s="77">
        <v>1</v>
      </c>
      <c r="N101" s="77"/>
      <c r="O101" s="77">
        <v>1</v>
      </c>
      <c r="P101" s="77">
        <v>1</v>
      </c>
      <c r="Q101" s="77">
        <v>1</v>
      </c>
      <c r="R101" s="78">
        <f>'Úklid kategorie'!$F$6</f>
        <v>0</v>
      </c>
      <c r="S101" s="79">
        <f t="shared" si="6"/>
        <v>2004.7941973333332</v>
      </c>
      <c r="T101" s="80">
        <f t="shared" si="4"/>
        <v>0</v>
      </c>
      <c r="U101" s="80">
        <f t="shared" si="5"/>
        <v>0</v>
      </c>
      <c r="V101" s="81">
        <f t="shared" si="7"/>
        <v>0</v>
      </c>
      <c r="W101" s="2"/>
      <c r="AH101" s="2"/>
      <c r="AI101" s="2"/>
      <c r="AJ101" s="2"/>
      <c r="AM101" s="2"/>
      <c r="AQ101" s="2"/>
      <c r="AR101" s="2"/>
      <c r="AS101" s="2"/>
      <c r="BA101" s="2"/>
      <c r="BB101" s="2"/>
      <c r="BC101" s="2"/>
    </row>
    <row r="102" spans="1:55" x14ac:dyDescent="0.25">
      <c r="A102" s="86">
        <v>95</v>
      </c>
      <c r="B102" s="87" t="s">
        <v>209</v>
      </c>
      <c r="C102" s="87" t="s">
        <v>284</v>
      </c>
      <c r="D102" s="87" t="s">
        <v>291</v>
      </c>
      <c r="E102" s="87" t="s">
        <v>292</v>
      </c>
      <c r="F102" s="83" t="s">
        <v>363</v>
      </c>
      <c r="G102" s="76" t="s">
        <v>362</v>
      </c>
      <c r="H102" s="85">
        <v>77.33</v>
      </c>
      <c r="I102" s="82"/>
      <c r="J102" s="77">
        <v>1</v>
      </c>
      <c r="K102" s="77"/>
      <c r="L102" s="77"/>
      <c r="M102" s="77">
        <v>1</v>
      </c>
      <c r="N102" s="77"/>
      <c r="O102" s="77">
        <v>1</v>
      </c>
      <c r="P102" s="77">
        <v>1</v>
      </c>
      <c r="Q102" s="77">
        <v>1</v>
      </c>
      <c r="R102" s="78">
        <f>'Úklid kategorie'!$F$6</f>
        <v>0</v>
      </c>
      <c r="S102" s="79">
        <f t="shared" si="6"/>
        <v>2005.0534826666667</v>
      </c>
      <c r="T102" s="80">
        <f t="shared" si="4"/>
        <v>0</v>
      </c>
      <c r="U102" s="80">
        <f t="shared" si="5"/>
        <v>0</v>
      </c>
      <c r="V102" s="81">
        <f t="shared" si="7"/>
        <v>0</v>
      </c>
      <c r="W102" s="2"/>
      <c r="AQ102" s="2"/>
      <c r="AR102" s="2"/>
      <c r="AS102" s="2"/>
      <c r="BA102" s="2"/>
      <c r="BB102" s="2"/>
      <c r="BC102" s="2"/>
    </row>
    <row r="103" spans="1:55" x14ac:dyDescent="0.25">
      <c r="A103" s="86">
        <v>96</v>
      </c>
      <c r="B103" s="87" t="s">
        <v>209</v>
      </c>
      <c r="C103" s="87" t="s">
        <v>284</v>
      </c>
      <c r="D103" s="87" t="s">
        <v>293</v>
      </c>
      <c r="E103" s="87" t="s">
        <v>294</v>
      </c>
      <c r="F103" s="83" t="s">
        <v>363</v>
      </c>
      <c r="G103" s="76" t="s">
        <v>362</v>
      </c>
      <c r="H103" s="85">
        <v>77.23</v>
      </c>
      <c r="I103" s="82"/>
      <c r="J103" s="77">
        <v>1</v>
      </c>
      <c r="K103" s="77"/>
      <c r="L103" s="77"/>
      <c r="M103" s="77">
        <v>1</v>
      </c>
      <c r="N103" s="77"/>
      <c r="O103" s="77">
        <v>1</v>
      </c>
      <c r="P103" s="77">
        <v>1</v>
      </c>
      <c r="Q103" s="77">
        <v>1</v>
      </c>
      <c r="R103" s="78">
        <f>'Úklid kategorie'!$F$6</f>
        <v>0</v>
      </c>
      <c r="S103" s="79">
        <f t="shared" si="6"/>
        <v>2002.4606293333334</v>
      </c>
      <c r="T103" s="80">
        <f t="shared" si="4"/>
        <v>0</v>
      </c>
      <c r="U103" s="80">
        <f t="shared" si="5"/>
        <v>0</v>
      </c>
      <c r="V103" s="81">
        <f t="shared" si="7"/>
        <v>0</v>
      </c>
      <c r="W103" s="2"/>
      <c r="AH103" s="2"/>
      <c r="AI103" s="2"/>
      <c r="AJ103" s="2"/>
      <c r="AQ103" s="2"/>
      <c r="AR103" s="2"/>
      <c r="AS103" s="2"/>
      <c r="BA103" s="2"/>
      <c r="BB103" s="2"/>
      <c r="BC103" s="2"/>
    </row>
    <row r="104" spans="1:55" x14ac:dyDescent="0.25">
      <c r="A104" s="114">
        <v>97</v>
      </c>
      <c r="B104" s="115" t="s">
        <v>209</v>
      </c>
      <c r="C104" s="115" t="s">
        <v>284</v>
      </c>
      <c r="D104" s="115" t="s">
        <v>43</v>
      </c>
      <c r="E104" s="115" t="s">
        <v>295</v>
      </c>
      <c r="F104" s="116" t="s">
        <v>202</v>
      </c>
      <c r="G104" s="117" t="s">
        <v>204</v>
      </c>
      <c r="H104" s="118">
        <v>14.53</v>
      </c>
      <c r="I104" s="125"/>
      <c r="J104" s="119">
        <v>1</v>
      </c>
      <c r="K104" s="119"/>
      <c r="L104" s="119"/>
      <c r="M104" s="119">
        <v>1</v>
      </c>
      <c r="N104" s="119">
        <v>1</v>
      </c>
      <c r="O104" s="119"/>
      <c r="P104" s="119">
        <v>1</v>
      </c>
      <c r="Q104" s="125"/>
      <c r="R104" s="120">
        <f>'Úklid kategorie'!$F$9</f>
        <v>0</v>
      </c>
      <c r="S104" s="121">
        <f t="shared" si="6"/>
        <v>385.21742266666666</v>
      </c>
      <c r="T104" s="122">
        <f t="shared" si="4"/>
        <v>0</v>
      </c>
      <c r="U104" s="122">
        <f t="shared" si="5"/>
        <v>0</v>
      </c>
      <c r="V104" s="123">
        <f t="shared" si="7"/>
        <v>0</v>
      </c>
      <c r="W104" s="2"/>
      <c r="AH104" s="2"/>
      <c r="AI104" s="2"/>
      <c r="AJ104" s="2"/>
      <c r="AQ104" s="2"/>
      <c r="AR104" s="2"/>
      <c r="AS104" s="2"/>
      <c r="BA104" s="2"/>
      <c r="BB104" s="2"/>
      <c r="BC104" s="2"/>
    </row>
    <row r="105" spans="1:55" x14ac:dyDescent="0.25">
      <c r="A105" s="114">
        <v>98</v>
      </c>
      <c r="B105" s="115" t="s">
        <v>209</v>
      </c>
      <c r="C105" s="115" t="s">
        <v>284</v>
      </c>
      <c r="D105" s="115" t="s">
        <v>44</v>
      </c>
      <c r="E105" s="115" t="s">
        <v>296</v>
      </c>
      <c r="F105" s="116" t="s">
        <v>202</v>
      </c>
      <c r="G105" s="117" t="s">
        <v>204</v>
      </c>
      <c r="H105" s="118">
        <v>15.38</v>
      </c>
      <c r="I105" s="125"/>
      <c r="J105" s="119">
        <v>1</v>
      </c>
      <c r="K105" s="119"/>
      <c r="L105" s="119"/>
      <c r="M105" s="119">
        <v>1</v>
      </c>
      <c r="N105" s="119">
        <v>1</v>
      </c>
      <c r="O105" s="119"/>
      <c r="P105" s="119">
        <v>1</v>
      </c>
      <c r="Q105" s="125"/>
      <c r="R105" s="120">
        <f>'Úklid kategorie'!$F$9</f>
        <v>0</v>
      </c>
      <c r="S105" s="121">
        <f t="shared" si="6"/>
        <v>407.75250933333336</v>
      </c>
      <c r="T105" s="122">
        <f t="shared" si="4"/>
        <v>0</v>
      </c>
      <c r="U105" s="122">
        <f t="shared" si="5"/>
        <v>0</v>
      </c>
      <c r="V105" s="123">
        <f t="shared" si="7"/>
        <v>0</v>
      </c>
      <c r="W105" s="2"/>
      <c r="AH105" s="2"/>
      <c r="AI105" s="2"/>
      <c r="AJ105" s="2"/>
      <c r="AQ105" s="2"/>
      <c r="AR105" s="2"/>
      <c r="AS105" s="2"/>
      <c r="BA105" s="2"/>
      <c r="BB105" s="2"/>
      <c r="BC105" s="2"/>
    </row>
    <row r="106" spans="1:55" x14ac:dyDescent="0.25">
      <c r="A106" s="86">
        <v>99</v>
      </c>
      <c r="B106" s="87" t="s">
        <v>209</v>
      </c>
      <c r="C106" s="87" t="s">
        <v>284</v>
      </c>
      <c r="D106" s="87" t="s">
        <v>45</v>
      </c>
      <c r="E106" s="87" t="s">
        <v>8</v>
      </c>
      <c r="F106" s="83" t="s">
        <v>363</v>
      </c>
      <c r="G106" s="76" t="s">
        <v>362</v>
      </c>
      <c r="H106" s="85">
        <v>176.52</v>
      </c>
      <c r="I106" s="77"/>
      <c r="J106" s="77">
        <v>1</v>
      </c>
      <c r="K106" s="77"/>
      <c r="L106" s="77"/>
      <c r="M106" s="77">
        <v>1</v>
      </c>
      <c r="N106" s="77"/>
      <c r="O106" s="77">
        <v>1</v>
      </c>
      <c r="P106" s="77">
        <v>1</v>
      </c>
      <c r="Q106" s="77">
        <v>1</v>
      </c>
      <c r="R106" s="78">
        <f>'Úklid kategorie'!$F$6</f>
        <v>0</v>
      </c>
      <c r="S106" s="79">
        <f t="shared" si="6"/>
        <v>4576.9047040000005</v>
      </c>
      <c r="T106" s="80">
        <f t="shared" si="4"/>
        <v>0</v>
      </c>
      <c r="U106" s="80">
        <f t="shared" si="5"/>
        <v>0</v>
      </c>
      <c r="V106" s="81">
        <f t="shared" si="7"/>
        <v>0</v>
      </c>
      <c r="W106" s="2"/>
      <c r="AQ106" s="2"/>
      <c r="AR106" s="2"/>
      <c r="AS106" s="2"/>
      <c r="BA106" s="2"/>
      <c r="BB106" s="2"/>
      <c r="BC106" s="2"/>
    </row>
    <row r="107" spans="1:55" x14ac:dyDescent="0.25">
      <c r="A107" s="86">
        <v>100</v>
      </c>
      <c r="B107" s="87" t="s">
        <v>209</v>
      </c>
      <c r="C107" s="87" t="s">
        <v>284</v>
      </c>
      <c r="D107" s="87" t="s">
        <v>297</v>
      </c>
      <c r="E107" s="87" t="s">
        <v>12</v>
      </c>
      <c r="F107" s="83" t="s">
        <v>371</v>
      </c>
      <c r="G107" s="76" t="s">
        <v>362</v>
      </c>
      <c r="H107" s="85">
        <v>7.97</v>
      </c>
      <c r="I107" s="77"/>
      <c r="J107" s="77">
        <v>1</v>
      </c>
      <c r="K107" s="77"/>
      <c r="L107" s="77"/>
      <c r="M107" s="77">
        <v>1</v>
      </c>
      <c r="N107" s="77"/>
      <c r="O107" s="77">
        <v>1</v>
      </c>
      <c r="P107" s="77">
        <v>1</v>
      </c>
      <c r="Q107" s="77">
        <v>1</v>
      </c>
      <c r="R107" s="78">
        <f>'Úklid kategorie'!$F$6</f>
        <v>0</v>
      </c>
      <c r="S107" s="79">
        <f t="shared" si="6"/>
        <v>206.65041066666669</v>
      </c>
      <c r="T107" s="80">
        <f t="shared" si="4"/>
        <v>0</v>
      </c>
      <c r="U107" s="80">
        <f t="shared" si="5"/>
        <v>0</v>
      </c>
      <c r="V107" s="81">
        <f t="shared" si="7"/>
        <v>0</v>
      </c>
      <c r="W107" s="2"/>
      <c r="AQ107" s="2"/>
      <c r="AR107" s="2"/>
      <c r="AS107" s="2"/>
      <c r="BA107" s="2"/>
      <c r="BB107" s="2"/>
      <c r="BC107" s="2"/>
    </row>
    <row r="108" spans="1:55" x14ac:dyDescent="0.25">
      <c r="A108" s="86">
        <v>101</v>
      </c>
      <c r="B108" s="87" t="s">
        <v>209</v>
      </c>
      <c r="C108" s="87" t="s">
        <v>284</v>
      </c>
      <c r="D108" s="87" t="s">
        <v>298</v>
      </c>
      <c r="E108" s="87" t="s">
        <v>12</v>
      </c>
      <c r="F108" s="83" t="s">
        <v>371</v>
      </c>
      <c r="G108" s="76" t="s">
        <v>362</v>
      </c>
      <c r="H108" s="85">
        <v>7.82</v>
      </c>
      <c r="I108" s="77"/>
      <c r="J108" s="77">
        <v>1</v>
      </c>
      <c r="K108" s="77"/>
      <c r="L108" s="77"/>
      <c r="M108" s="77">
        <v>1</v>
      </c>
      <c r="N108" s="77"/>
      <c r="O108" s="77">
        <v>1</v>
      </c>
      <c r="P108" s="77">
        <v>1</v>
      </c>
      <c r="Q108" s="77">
        <v>1</v>
      </c>
      <c r="R108" s="78">
        <f>'Úklid kategorie'!$F$6</f>
        <v>0</v>
      </c>
      <c r="S108" s="79">
        <f t="shared" si="6"/>
        <v>202.76113066666667</v>
      </c>
      <c r="T108" s="80">
        <f t="shared" si="4"/>
        <v>0</v>
      </c>
      <c r="U108" s="80">
        <f t="shared" si="5"/>
        <v>0</v>
      </c>
      <c r="V108" s="81">
        <f t="shared" si="7"/>
        <v>0</v>
      </c>
      <c r="W108" s="2"/>
      <c r="AH108" s="2"/>
      <c r="AI108" s="2"/>
      <c r="AJ108" s="2"/>
      <c r="AQ108" s="2"/>
      <c r="AR108" s="2"/>
      <c r="AS108" s="2"/>
      <c r="BA108" s="2"/>
      <c r="BB108" s="2"/>
      <c r="BC108" s="2"/>
    </row>
    <row r="109" spans="1:55" x14ac:dyDescent="0.25">
      <c r="A109" s="86">
        <v>102</v>
      </c>
      <c r="B109" s="87" t="s">
        <v>209</v>
      </c>
      <c r="C109" s="87" t="s">
        <v>284</v>
      </c>
      <c r="D109" s="87" t="s">
        <v>299</v>
      </c>
      <c r="E109" s="87" t="s">
        <v>300</v>
      </c>
      <c r="F109" s="83" t="s">
        <v>363</v>
      </c>
      <c r="G109" s="76" t="s">
        <v>362</v>
      </c>
      <c r="H109" s="85">
        <v>171.91</v>
      </c>
      <c r="I109" s="77"/>
      <c r="J109" s="77">
        <v>1</v>
      </c>
      <c r="K109" s="77"/>
      <c r="L109" s="77"/>
      <c r="M109" s="77">
        <v>1</v>
      </c>
      <c r="N109" s="77"/>
      <c r="O109" s="77">
        <v>1</v>
      </c>
      <c r="P109" s="77">
        <v>1</v>
      </c>
      <c r="Q109" s="77">
        <v>1</v>
      </c>
      <c r="R109" s="78">
        <f>'Úklid kategorie'!$F$6</f>
        <v>0</v>
      </c>
      <c r="S109" s="79">
        <f t="shared" si="6"/>
        <v>4457.3741653333336</v>
      </c>
      <c r="T109" s="80">
        <f t="shared" si="4"/>
        <v>0</v>
      </c>
      <c r="U109" s="80">
        <f t="shared" si="5"/>
        <v>0</v>
      </c>
      <c r="V109" s="81">
        <f t="shared" si="7"/>
        <v>0</v>
      </c>
      <c r="W109" s="2"/>
      <c r="AQ109" s="2"/>
      <c r="AR109" s="2"/>
      <c r="AS109" s="2"/>
      <c r="BA109" s="2"/>
      <c r="BB109" s="2"/>
      <c r="BC109" s="2"/>
    </row>
    <row r="110" spans="1:55" x14ac:dyDescent="0.25">
      <c r="A110" s="94">
        <v>103</v>
      </c>
      <c r="B110" s="95" t="s">
        <v>209</v>
      </c>
      <c r="C110" s="95" t="s">
        <v>284</v>
      </c>
      <c r="D110" s="95" t="s">
        <v>301</v>
      </c>
      <c r="E110" s="95" t="s">
        <v>302</v>
      </c>
      <c r="F110" s="96" t="s">
        <v>363</v>
      </c>
      <c r="G110" s="97" t="s">
        <v>366</v>
      </c>
      <c r="H110" s="98">
        <v>95.36</v>
      </c>
      <c r="I110" s="104"/>
      <c r="J110" s="99">
        <v>1</v>
      </c>
      <c r="K110" s="99"/>
      <c r="L110" s="99"/>
      <c r="M110" s="99">
        <v>1</v>
      </c>
      <c r="N110" s="99">
        <v>1</v>
      </c>
      <c r="O110" s="99">
        <v>1</v>
      </c>
      <c r="P110" s="99">
        <v>1</v>
      </c>
      <c r="Q110" s="99">
        <v>1</v>
      </c>
      <c r="R110" s="100">
        <f>'Úklid kategorie'!$F$8</f>
        <v>0</v>
      </c>
      <c r="S110" s="101">
        <f t="shared" si="6"/>
        <v>2567.904938666667</v>
      </c>
      <c r="T110" s="102">
        <f t="shared" si="4"/>
        <v>0</v>
      </c>
      <c r="U110" s="102">
        <f t="shared" si="5"/>
        <v>0</v>
      </c>
      <c r="V110" s="103">
        <f t="shared" si="7"/>
        <v>0</v>
      </c>
      <c r="W110" s="2"/>
      <c r="AQ110" s="2"/>
      <c r="AR110" s="2"/>
      <c r="AS110" s="2"/>
      <c r="BA110" s="2"/>
      <c r="BB110" s="2"/>
      <c r="BC110" s="2"/>
    </row>
    <row r="111" spans="1:55" x14ac:dyDescent="0.25">
      <c r="A111" s="94">
        <v>104</v>
      </c>
      <c r="B111" s="95" t="s">
        <v>209</v>
      </c>
      <c r="C111" s="95" t="s">
        <v>284</v>
      </c>
      <c r="D111" s="95" t="s">
        <v>303</v>
      </c>
      <c r="E111" s="95" t="s">
        <v>304</v>
      </c>
      <c r="F111" s="96" t="s">
        <v>363</v>
      </c>
      <c r="G111" s="97" t="s">
        <v>366</v>
      </c>
      <c r="H111" s="98">
        <v>79.47</v>
      </c>
      <c r="I111" s="99"/>
      <c r="J111" s="99">
        <v>1</v>
      </c>
      <c r="K111" s="99"/>
      <c r="L111" s="99"/>
      <c r="M111" s="99">
        <v>1</v>
      </c>
      <c r="N111" s="99">
        <v>1</v>
      </c>
      <c r="O111" s="99">
        <v>1</v>
      </c>
      <c r="P111" s="99">
        <v>1</v>
      </c>
      <c r="Q111" s="99">
        <v>1</v>
      </c>
      <c r="R111" s="100">
        <f>'Úklid kategorie'!$F$8</f>
        <v>0</v>
      </c>
      <c r="S111" s="101">
        <f t="shared" si="6"/>
        <v>2140.0105439999993</v>
      </c>
      <c r="T111" s="102">
        <f t="shared" si="4"/>
        <v>0</v>
      </c>
      <c r="U111" s="102">
        <f t="shared" si="5"/>
        <v>0</v>
      </c>
      <c r="V111" s="103">
        <f t="shared" si="7"/>
        <v>0</v>
      </c>
      <c r="W111" s="2"/>
      <c r="AQ111" s="2"/>
      <c r="AR111" s="2"/>
      <c r="AS111" s="2"/>
      <c r="BA111" s="2"/>
      <c r="BB111" s="2"/>
      <c r="BC111" s="2"/>
    </row>
    <row r="112" spans="1:55" x14ac:dyDescent="0.25">
      <c r="A112" s="94">
        <v>105</v>
      </c>
      <c r="B112" s="95" t="s">
        <v>209</v>
      </c>
      <c r="C112" s="95" t="s">
        <v>284</v>
      </c>
      <c r="D112" s="95" t="s">
        <v>305</v>
      </c>
      <c r="E112" s="95" t="s">
        <v>306</v>
      </c>
      <c r="F112" s="96" t="s">
        <v>363</v>
      </c>
      <c r="G112" s="97" t="s">
        <v>366</v>
      </c>
      <c r="H112" s="98">
        <v>79.47</v>
      </c>
      <c r="I112" s="99"/>
      <c r="J112" s="99">
        <v>1</v>
      </c>
      <c r="K112" s="99"/>
      <c r="L112" s="99"/>
      <c r="M112" s="99">
        <v>1</v>
      </c>
      <c r="N112" s="99">
        <v>1</v>
      </c>
      <c r="O112" s="99">
        <v>1</v>
      </c>
      <c r="P112" s="99">
        <v>1</v>
      </c>
      <c r="Q112" s="99">
        <v>1</v>
      </c>
      <c r="R112" s="100">
        <f>'Úklid kategorie'!$F$8</f>
        <v>0</v>
      </c>
      <c r="S112" s="101">
        <f t="shared" si="6"/>
        <v>2140.0105439999993</v>
      </c>
      <c r="T112" s="102">
        <f t="shared" si="4"/>
        <v>0</v>
      </c>
      <c r="U112" s="102">
        <f t="shared" si="5"/>
        <v>0</v>
      </c>
      <c r="V112" s="103">
        <f t="shared" si="7"/>
        <v>0</v>
      </c>
      <c r="W112" s="2"/>
      <c r="AQ112" s="2"/>
      <c r="AR112" s="2"/>
      <c r="AS112" s="2"/>
      <c r="BA112" s="2"/>
      <c r="BB112" s="2"/>
      <c r="BC112" s="2"/>
    </row>
    <row r="113" spans="1:55" x14ac:dyDescent="0.25">
      <c r="A113" s="94">
        <v>106</v>
      </c>
      <c r="B113" s="95" t="s">
        <v>209</v>
      </c>
      <c r="C113" s="95" t="s">
        <v>284</v>
      </c>
      <c r="D113" s="95" t="s">
        <v>307</v>
      </c>
      <c r="E113" s="95" t="s">
        <v>308</v>
      </c>
      <c r="F113" s="96" t="s">
        <v>363</v>
      </c>
      <c r="G113" s="97" t="s">
        <v>366</v>
      </c>
      <c r="H113" s="98">
        <v>79.47</v>
      </c>
      <c r="I113" s="99"/>
      <c r="J113" s="99">
        <v>1</v>
      </c>
      <c r="K113" s="99"/>
      <c r="L113" s="99"/>
      <c r="M113" s="99">
        <v>1</v>
      </c>
      <c r="N113" s="99">
        <v>1</v>
      </c>
      <c r="O113" s="99">
        <v>1</v>
      </c>
      <c r="P113" s="99">
        <v>1</v>
      </c>
      <c r="Q113" s="99">
        <v>1</v>
      </c>
      <c r="R113" s="100">
        <f>'Úklid kategorie'!$F$8</f>
        <v>0</v>
      </c>
      <c r="S113" s="101">
        <f t="shared" si="6"/>
        <v>2140.0105439999993</v>
      </c>
      <c r="T113" s="102">
        <f t="shared" si="4"/>
        <v>0</v>
      </c>
      <c r="U113" s="102">
        <f t="shared" si="5"/>
        <v>0</v>
      </c>
      <c r="V113" s="103">
        <f t="shared" si="7"/>
        <v>0</v>
      </c>
      <c r="W113" s="2"/>
      <c r="AQ113" s="2"/>
      <c r="AR113" s="2"/>
      <c r="AS113" s="2"/>
      <c r="BA113" s="2"/>
      <c r="BB113" s="2"/>
      <c r="BC113" s="2"/>
    </row>
    <row r="114" spans="1:55" x14ac:dyDescent="0.25">
      <c r="A114" s="94">
        <v>107</v>
      </c>
      <c r="B114" s="95" t="s">
        <v>209</v>
      </c>
      <c r="C114" s="95" t="s">
        <v>284</v>
      </c>
      <c r="D114" s="95" t="s">
        <v>309</v>
      </c>
      <c r="E114" s="95" t="s">
        <v>310</v>
      </c>
      <c r="F114" s="96" t="s">
        <v>363</v>
      </c>
      <c r="G114" s="97" t="s">
        <v>366</v>
      </c>
      <c r="H114" s="98">
        <v>79.47</v>
      </c>
      <c r="I114" s="104"/>
      <c r="J114" s="99">
        <v>1</v>
      </c>
      <c r="K114" s="99"/>
      <c r="L114" s="99"/>
      <c r="M114" s="99">
        <v>1</v>
      </c>
      <c r="N114" s="99">
        <v>1</v>
      </c>
      <c r="O114" s="99">
        <v>1</v>
      </c>
      <c r="P114" s="99">
        <v>1</v>
      </c>
      <c r="Q114" s="99">
        <v>1</v>
      </c>
      <c r="R114" s="100">
        <f>'Úklid kategorie'!$F$8</f>
        <v>0</v>
      </c>
      <c r="S114" s="101">
        <f t="shared" si="6"/>
        <v>2140.0105439999993</v>
      </c>
      <c r="T114" s="102">
        <f t="shared" si="4"/>
        <v>0</v>
      </c>
      <c r="U114" s="102">
        <f t="shared" si="5"/>
        <v>0</v>
      </c>
      <c r="V114" s="103">
        <f t="shared" si="7"/>
        <v>0</v>
      </c>
      <c r="W114" s="2"/>
      <c r="AQ114" s="2"/>
      <c r="AR114" s="2"/>
      <c r="AS114" s="2"/>
      <c r="BA114" s="2"/>
      <c r="BB114" s="2"/>
      <c r="BC114" s="2"/>
    </row>
    <row r="115" spans="1:55" x14ac:dyDescent="0.25">
      <c r="A115" s="94">
        <v>108</v>
      </c>
      <c r="B115" s="95" t="s">
        <v>209</v>
      </c>
      <c r="C115" s="95" t="s">
        <v>284</v>
      </c>
      <c r="D115" s="95" t="s">
        <v>311</v>
      </c>
      <c r="E115" s="95" t="s">
        <v>312</v>
      </c>
      <c r="F115" s="96" t="s">
        <v>363</v>
      </c>
      <c r="G115" s="97" t="s">
        <v>366</v>
      </c>
      <c r="H115" s="98">
        <v>206.62</v>
      </c>
      <c r="I115" s="99"/>
      <c r="J115" s="99">
        <v>1</v>
      </c>
      <c r="K115" s="99"/>
      <c r="L115" s="99"/>
      <c r="M115" s="99">
        <v>1</v>
      </c>
      <c r="N115" s="99">
        <v>1</v>
      </c>
      <c r="O115" s="99">
        <v>1</v>
      </c>
      <c r="P115" s="99">
        <v>1</v>
      </c>
      <c r="Q115" s="99">
        <v>1</v>
      </c>
      <c r="R115" s="100">
        <f>'Úklid kategorie'!$F$8</f>
        <v>0</v>
      </c>
      <c r="S115" s="101">
        <f t="shared" si="6"/>
        <v>5563.9735573333328</v>
      </c>
      <c r="T115" s="102">
        <f t="shared" si="4"/>
        <v>0</v>
      </c>
      <c r="U115" s="102">
        <f t="shared" si="5"/>
        <v>0</v>
      </c>
      <c r="V115" s="103">
        <f t="shared" si="7"/>
        <v>0</v>
      </c>
      <c r="W115" s="2"/>
      <c r="AQ115" s="2"/>
      <c r="AR115" s="2"/>
      <c r="AS115" s="2"/>
      <c r="BA115" s="2"/>
      <c r="BB115" s="2"/>
      <c r="BC115" s="2"/>
    </row>
    <row r="116" spans="1:55" x14ac:dyDescent="0.25">
      <c r="A116" s="94">
        <v>109</v>
      </c>
      <c r="B116" s="95" t="s">
        <v>209</v>
      </c>
      <c r="C116" s="95" t="s">
        <v>284</v>
      </c>
      <c r="D116" s="95" t="s">
        <v>313</v>
      </c>
      <c r="E116" s="95" t="s">
        <v>314</v>
      </c>
      <c r="F116" s="96" t="s">
        <v>363</v>
      </c>
      <c r="G116" s="97" t="s">
        <v>366</v>
      </c>
      <c r="H116" s="98">
        <v>79.47</v>
      </c>
      <c r="I116" s="99"/>
      <c r="J116" s="99">
        <v>1</v>
      </c>
      <c r="K116" s="99"/>
      <c r="L116" s="99"/>
      <c r="M116" s="99">
        <v>1</v>
      </c>
      <c r="N116" s="99">
        <v>1</v>
      </c>
      <c r="O116" s="99">
        <v>1</v>
      </c>
      <c r="P116" s="99">
        <v>1</v>
      </c>
      <c r="Q116" s="99">
        <v>1</v>
      </c>
      <c r="R116" s="100">
        <f>'Úklid kategorie'!$F$8</f>
        <v>0</v>
      </c>
      <c r="S116" s="101">
        <f t="shared" si="6"/>
        <v>2140.0105439999993</v>
      </c>
      <c r="T116" s="102">
        <f t="shared" si="4"/>
        <v>0</v>
      </c>
      <c r="U116" s="102">
        <f t="shared" si="5"/>
        <v>0</v>
      </c>
      <c r="V116" s="103">
        <f t="shared" si="7"/>
        <v>0</v>
      </c>
      <c r="W116" s="2"/>
      <c r="AQ116" s="2"/>
      <c r="AR116" s="2"/>
      <c r="AS116" s="2"/>
      <c r="BA116" s="2"/>
      <c r="BB116" s="2"/>
      <c r="BC116" s="2"/>
    </row>
    <row r="117" spans="1:55" x14ac:dyDescent="0.25">
      <c r="A117" s="94">
        <v>110</v>
      </c>
      <c r="B117" s="95" t="s">
        <v>209</v>
      </c>
      <c r="C117" s="95" t="s">
        <v>284</v>
      </c>
      <c r="D117" s="95" t="s">
        <v>315</v>
      </c>
      <c r="E117" s="95" t="s">
        <v>316</v>
      </c>
      <c r="F117" s="96" t="s">
        <v>363</v>
      </c>
      <c r="G117" s="97" t="s">
        <v>366</v>
      </c>
      <c r="H117" s="98">
        <v>79.47</v>
      </c>
      <c r="I117" s="99"/>
      <c r="J117" s="99">
        <v>1</v>
      </c>
      <c r="K117" s="99"/>
      <c r="L117" s="99"/>
      <c r="M117" s="99">
        <v>1</v>
      </c>
      <c r="N117" s="99">
        <v>1</v>
      </c>
      <c r="O117" s="99">
        <v>1</v>
      </c>
      <c r="P117" s="99">
        <v>1</v>
      </c>
      <c r="Q117" s="99">
        <v>1</v>
      </c>
      <c r="R117" s="100">
        <f>'Úklid kategorie'!$F$8</f>
        <v>0</v>
      </c>
      <c r="S117" s="101">
        <f t="shared" si="6"/>
        <v>2140.0105439999993</v>
      </c>
      <c r="T117" s="102">
        <f t="shared" si="4"/>
        <v>0</v>
      </c>
      <c r="U117" s="102">
        <f t="shared" si="5"/>
        <v>0</v>
      </c>
      <c r="V117" s="103">
        <f t="shared" si="7"/>
        <v>0</v>
      </c>
      <c r="W117" s="2"/>
      <c r="AQ117" s="2"/>
      <c r="AR117" s="2"/>
      <c r="AS117" s="2"/>
      <c r="BA117" s="2"/>
      <c r="BB117" s="2"/>
      <c r="BC117" s="2"/>
    </row>
    <row r="118" spans="1:55" x14ac:dyDescent="0.25">
      <c r="A118" s="94">
        <v>111</v>
      </c>
      <c r="B118" s="95" t="s">
        <v>209</v>
      </c>
      <c r="C118" s="95" t="s">
        <v>284</v>
      </c>
      <c r="D118" s="95" t="s">
        <v>317</v>
      </c>
      <c r="E118" s="95" t="s">
        <v>318</v>
      </c>
      <c r="F118" s="96" t="s">
        <v>363</v>
      </c>
      <c r="G118" s="97" t="s">
        <v>366</v>
      </c>
      <c r="H118" s="98">
        <v>79.459999999999994</v>
      </c>
      <c r="I118" s="104"/>
      <c r="J118" s="99">
        <v>1</v>
      </c>
      <c r="K118" s="99"/>
      <c r="L118" s="99"/>
      <c r="M118" s="99">
        <v>1</v>
      </c>
      <c r="N118" s="99">
        <v>1</v>
      </c>
      <c r="O118" s="99">
        <v>1</v>
      </c>
      <c r="P118" s="99">
        <v>1</v>
      </c>
      <c r="Q118" s="99">
        <v>1</v>
      </c>
      <c r="R118" s="100">
        <f>'Úklid kategorie'!$F$8</f>
        <v>0</v>
      </c>
      <c r="S118" s="101">
        <f t="shared" si="6"/>
        <v>2139.7412586666665</v>
      </c>
      <c r="T118" s="102">
        <f t="shared" si="4"/>
        <v>0</v>
      </c>
      <c r="U118" s="102">
        <f t="shared" si="5"/>
        <v>0</v>
      </c>
      <c r="V118" s="103">
        <f t="shared" si="7"/>
        <v>0</v>
      </c>
      <c r="W118" s="2"/>
      <c r="AH118" s="2"/>
      <c r="AI118" s="2"/>
      <c r="AJ118" s="2"/>
      <c r="AM118" s="2"/>
      <c r="AQ118" s="2"/>
      <c r="AR118" s="2"/>
      <c r="AS118" s="2"/>
      <c r="BA118" s="2"/>
      <c r="BB118" s="2"/>
      <c r="BC118" s="2"/>
    </row>
    <row r="119" spans="1:55" x14ac:dyDescent="0.25">
      <c r="A119" s="86">
        <v>112</v>
      </c>
      <c r="B119" s="87" t="s">
        <v>209</v>
      </c>
      <c r="C119" s="87" t="s">
        <v>284</v>
      </c>
      <c r="D119" s="87" t="s">
        <v>319</v>
      </c>
      <c r="E119" s="87" t="s">
        <v>320</v>
      </c>
      <c r="F119" s="83" t="s">
        <v>363</v>
      </c>
      <c r="G119" s="76" t="s">
        <v>362</v>
      </c>
      <c r="H119" s="85">
        <v>98.69</v>
      </c>
      <c r="I119" s="77"/>
      <c r="J119" s="77">
        <v>1</v>
      </c>
      <c r="K119" s="77"/>
      <c r="L119" s="77"/>
      <c r="M119" s="77">
        <v>1</v>
      </c>
      <c r="N119" s="77"/>
      <c r="O119" s="77">
        <v>1</v>
      </c>
      <c r="P119" s="77">
        <v>1</v>
      </c>
      <c r="Q119" s="77">
        <v>1</v>
      </c>
      <c r="R119" s="78">
        <f>'Úklid kategorie'!$F$6</f>
        <v>0</v>
      </c>
      <c r="S119" s="79">
        <f t="shared" si="6"/>
        <v>2558.8869546666665</v>
      </c>
      <c r="T119" s="80">
        <f t="shared" si="4"/>
        <v>0</v>
      </c>
      <c r="U119" s="80">
        <f t="shared" si="5"/>
        <v>0</v>
      </c>
      <c r="V119" s="81">
        <f t="shared" si="7"/>
        <v>0</v>
      </c>
      <c r="W119" s="2"/>
      <c r="AH119" s="2"/>
      <c r="AI119" s="2"/>
      <c r="AJ119" s="2"/>
      <c r="AQ119" s="2"/>
      <c r="AR119" s="2"/>
      <c r="AS119" s="2"/>
      <c r="BA119" s="2"/>
      <c r="BB119" s="2"/>
      <c r="BC119" s="2"/>
    </row>
    <row r="120" spans="1:55" x14ac:dyDescent="0.25">
      <c r="A120" s="86">
        <v>113</v>
      </c>
      <c r="B120" s="87" t="s">
        <v>209</v>
      </c>
      <c r="C120" s="87" t="s">
        <v>284</v>
      </c>
      <c r="D120" s="87" t="s">
        <v>321</v>
      </c>
      <c r="E120" s="87" t="s">
        <v>322</v>
      </c>
      <c r="F120" s="83" t="s">
        <v>363</v>
      </c>
      <c r="G120" s="76" t="s">
        <v>362</v>
      </c>
      <c r="H120" s="85">
        <v>98.66</v>
      </c>
      <c r="I120" s="77"/>
      <c r="J120" s="77">
        <v>1</v>
      </c>
      <c r="K120" s="77"/>
      <c r="L120" s="77"/>
      <c r="M120" s="77">
        <v>1</v>
      </c>
      <c r="N120" s="77"/>
      <c r="O120" s="77">
        <v>1</v>
      </c>
      <c r="P120" s="77">
        <v>1</v>
      </c>
      <c r="Q120" s="77">
        <v>1</v>
      </c>
      <c r="R120" s="78">
        <f>'Úklid kategorie'!$F$6</f>
        <v>0</v>
      </c>
      <c r="S120" s="79">
        <f t="shared" si="6"/>
        <v>2558.1090986666668</v>
      </c>
      <c r="T120" s="80">
        <f t="shared" si="4"/>
        <v>0</v>
      </c>
      <c r="U120" s="80">
        <f t="shared" si="5"/>
        <v>0</v>
      </c>
      <c r="V120" s="81">
        <f t="shared" si="7"/>
        <v>0</v>
      </c>
      <c r="W120" s="2"/>
      <c r="AH120" s="2"/>
      <c r="AI120" s="2"/>
      <c r="AJ120" s="2"/>
      <c r="AQ120" s="2"/>
      <c r="AR120" s="2"/>
      <c r="AS120" s="2"/>
      <c r="BA120" s="2"/>
      <c r="BB120" s="2"/>
      <c r="BC120" s="2"/>
    </row>
    <row r="121" spans="1:55" x14ac:dyDescent="0.25">
      <c r="A121" s="86">
        <v>114</v>
      </c>
      <c r="B121" s="87" t="s">
        <v>209</v>
      </c>
      <c r="C121" s="87" t="s">
        <v>284</v>
      </c>
      <c r="D121" s="87" t="s">
        <v>46</v>
      </c>
      <c r="E121" s="87" t="s">
        <v>8</v>
      </c>
      <c r="F121" s="83" t="s">
        <v>363</v>
      </c>
      <c r="G121" s="76" t="s">
        <v>362</v>
      </c>
      <c r="H121" s="85">
        <v>30.31</v>
      </c>
      <c r="I121" s="77"/>
      <c r="J121" s="77">
        <v>1</v>
      </c>
      <c r="K121" s="77"/>
      <c r="L121" s="77"/>
      <c r="M121" s="77">
        <v>1</v>
      </c>
      <c r="N121" s="77"/>
      <c r="O121" s="77">
        <v>1</v>
      </c>
      <c r="P121" s="77">
        <v>1</v>
      </c>
      <c r="Q121" s="77">
        <v>1</v>
      </c>
      <c r="R121" s="78">
        <f>'Úklid kategorie'!$F$6</f>
        <v>0</v>
      </c>
      <c r="S121" s="79">
        <f t="shared" si="6"/>
        <v>785.89384533333327</v>
      </c>
      <c r="T121" s="80">
        <f t="shared" si="4"/>
        <v>0</v>
      </c>
      <c r="U121" s="80">
        <f t="shared" si="5"/>
        <v>0</v>
      </c>
      <c r="V121" s="81">
        <f t="shared" si="7"/>
        <v>0</v>
      </c>
      <c r="W121" s="2"/>
      <c r="AQ121" s="2"/>
      <c r="AR121" s="2"/>
      <c r="AS121" s="2"/>
      <c r="BA121" s="2"/>
      <c r="BB121" s="2"/>
      <c r="BC121" s="2"/>
    </row>
    <row r="122" spans="1:55" x14ac:dyDescent="0.25">
      <c r="A122" s="86">
        <v>115</v>
      </c>
      <c r="B122" s="87" t="s">
        <v>209</v>
      </c>
      <c r="C122" s="87" t="s">
        <v>284</v>
      </c>
      <c r="D122" s="87" t="s">
        <v>47</v>
      </c>
      <c r="E122" s="87" t="s">
        <v>8</v>
      </c>
      <c r="F122" s="83" t="s">
        <v>363</v>
      </c>
      <c r="G122" s="76" t="s">
        <v>362</v>
      </c>
      <c r="H122" s="85">
        <v>46.05</v>
      </c>
      <c r="I122" s="77"/>
      <c r="J122" s="77">
        <v>1</v>
      </c>
      <c r="K122" s="77"/>
      <c r="L122" s="77"/>
      <c r="M122" s="77">
        <v>1</v>
      </c>
      <c r="N122" s="77"/>
      <c r="O122" s="77">
        <v>1</v>
      </c>
      <c r="P122" s="77">
        <v>1</v>
      </c>
      <c r="Q122" s="77">
        <v>1</v>
      </c>
      <c r="R122" s="78">
        <f>'Úklid kategorie'!$F$6</f>
        <v>0</v>
      </c>
      <c r="S122" s="79">
        <f t="shared" si="6"/>
        <v>1194.0089599999999</v>
      </c>
      <c r="T122" s="80">
        <f t="shared" si="4"/>
        <v>0</v>
      </c>
      <c r="U122" s="80">
        <f t="shared" si="5"/>
        <v>0</v>
      </c>
      <c r="V122" s="81">
        <f t="shared" si="7"/>
        <v>0</v>
      </c>
      <c r="W122" s="2"/>
      <c r="AH122" s="2"/>
      <c r="AI122" s="2"/>
      <c r="AJ122" s="2"/>
      <c r="AQ122" s="2"/>
      <c r="AR122" s="2"/>
      <c r="AS122" s="2"/>
      <c r="BA122" s="2"/>
      <c r="BB122" s="2"/>
      <c r="BC122" s="2"/>
    </row>
    <row r="123" spans="1:55" s="167" customFormat="1" x14ac:dyDescent="0.25">
      <c r="A123" s="157">
        <v>116</v>
      </c>
      <c r="B123" s="158" t="s">
        <v>209</v>
      </c>
      <c r="C123" s="158" t="s">
        <v>284</v>
      </c>
      <c r="D123" s="158" t="s">
        <v>48</v>
      </c>
      <c r="E123" s="158" t="s">
        <v>323</v>
      </c>
      <c r="F123" s="158" t="s">
        <v>202</v>
      </c>
      <c r="G123" s="159"/>
      <c r="H123" s="161"/>
      <c r="I123" s="162"/>
      <c r="J123" s="162"/>
      <c r="K123" s="162"/>
      <c r="L123" s="162"/>
      <c r="M123" s="162"/>
      <c r="N123" s="162"/>
      <c r="O123" s="162"/>
      <c r="P123" s="162"/>
      <c r="Q123" s="162"/>
      <c r="R123" s="163"/>
      <c r="S123" s="164">
        <f t="shared" si="6"/>
        <v>0</v>
      </c>
      <c r="T123" s="165">
        <f t="shared" si="4"/>
        <v>0</v>
      </c>
      <c r="U123" s="165">
        <f t="shared" si="5"/>
        <v>0</v>
      </c>
      <c r="V123" s="166">
        <f t="shared" si="7"/>
        <v>0</v>
      </c>
      <c r="W123" s="168"/>
      <c r="AH123" s="168"/>
      <c r="AI123" s="168"/>
      <c r="AJ123" s="168"/>
      <c r="AQ123" s="168"/>
      <c r="AR123" s="168"/>
      <c r="AS123" s="168"/>
      <c r="BA123" s="168"/>
      <c r="BB123" s="168"/>
      <c r="BC123" s="168"/>
    </row>
    <row r="124" spans="1:55" s="167" customFormat="1" x14ac:dyDescent="0.25">
      <c r="A124" s="157">
        <v>117</v>
      </c>
      <c r="B124" s="158" t="s">
        <v>209</v>
      </c>
      <c r="C124" s="158" t="s">
        <v>284</v>
      </c>
      <c r="D124" s="158" t="s">
        <v>49</v>
      </c>
      <c r="E124" s="158" t="s">
        <v>323</v>
      </c>
      <c r="F124" s="158" t="s">
        <v>368</v>
      </c>
      <c r="G124" s="159"/>
      <c r="H124" s="161"/>
      <c r="I124" s="162"/>
      <c r="J124" s="162"/>
      <c r="K124" s="162"/>
      <c r="L124" s="162"/>
      <c r="M124" s="162"/>
      <c r="N124" s="162"/>
      <c r="O124" s="162"/>
      <c r="P124" s="162"/>
      <c r="Q124" s="162"/>
      <c r="R124" s="163"/>
      <c r="S124" s="164">
        <f t="shared" si="6"/>
        <v>0</v>
      </c>
      <c r="T124" s="165">
        <f t="shared" si="4"/>
        <v>0</v>
      </c>
      <c r="U124" s="165">
        <f t="shared" si="5"/>
        <v>0</v>
      </c>
      <c r="V124" s="166">
        <f t="shared" si="7"/>
        <v>0</v>
      </c>
      <c r="W124" s="168"/>
      <c r="AH124" s="168"/>
      <c r="AI124" s="168"/>
      <c r="AJ124" s="168"/>
      <c r="AM124" s="168"/>
      <c r="AP124" s="168"/>
      <c r="AQ124" s="168"/>
      <c r="AR124" s="168"/>
      <c r="AS124" s="168"/>
      <c r="BA124" s="168"/>
      <c r="BB124" s="168"/>
      <c r="BC124" s="168"/>
    </row>
    <row r="125" spans="1:55" s="167" customFormat="1" x14ac:dyDescent="0.25">
      <c r="A125" s="157">
        <v>118</v>
      </c>
      <c r="B125" s="158" t="s">
        <v>209</v>
      </c>
      <c r="C125" s="158" t="s">
        <v>284</v>
      </c>
      <c r="D125" s="158" t="s">
        <v>50</v>
      </c>
      <c r="E125" s="158" t="s">
        <v>19</v>
      </c>
      <c r="F125" s="158" t="s">
        <v>368</v>
      </c>
      <c r="G125" s="159"/>
      <c r="H125" s="161"/>
      <c r="I125" s="162"/>
      <c r="J125" s="162"/>
      <c r="K125" s="162"/>
      <c r="L125" s="162"/>
      <c r="M125" s="162"/>
      <c r="N125" s="162"/>
      <c r="O125" s="162"/>
      <c r="P125" s="162"/>
      <c r="Q125" s="162"/>
      <c r="R125" s="163"/>
      <c r="S125" s="164">
        <f t="shared" si="6"/>
        <v>0</v>
      </c>
      <c r="T125" s="165">
        <f t="shared" si="4"/>
        <v>0</v>
      </c>
      <c r="U125" s="165">
        <f t="shared" si="5"/>
        <v>0</v>
      </c>
      <c r="V125" s="166">
        <f t="shared" si="7"/>
        <v>0</v>
      </c>
      <c r="W125" s="168"/>
      <c r="AH125" s="168"/>
      <c r="AI125" s="168"/>
      <c r="AJ125" s="168"/>
      <c r="AQ125" s="168"/>
      <c r="AR125" s="168"/>
      <c r="AS125" s="168"/>
      <c r="BA125" s="168"/>
      <c r="BB125" s="168"/>
      <c r="BC125" s="168"/>
    </row>
    <row r="126" spans="1:55" x14ac:dyDescent="0.25">
      <c r="A126" s="86">
        <v>119</v>
      </c>
      <c r="B126" s="87" t="s">
        <v>209</v>
      </c>
      <c r="C126" s="87" t="s">
        <v>284</v>
      </c>
      <c r="D126" s="87" t="s">
        <v>51</v>
      </c>
      <c r="E126" s="87" t="s">
        <v>12</v>
      </c>
      <c r="F126" s="83" t="s">
        <v>202</v>
      </c>
      <c r="G126" s="76" t="s">
        <v>362</v>
      </c>
      <c r="H126" s="85">
        <v>22.97</v>
      </c>
      <c r="I126" s="77"/>
      <c r="J126" s="77">
        <v>1</v>
      </c>
      <c r="K126" s="77"/>
      <c r="L126" s="77"/>
      <c r="M126" s="77">
        <v>1</v>
      </c>
      <c r="N126" s="77"/>
      <c r="O126" s="77">
        <v>1</v>
      </c>
      <c r="P126" s="77">
        <v>1</v>
      </c>
      <c r="Q126" s="77">
        <v>1</v>
      </c>
      <c r="R126" s="78">
        <f>'Úklid kategorie'!$F$6</f>
        <v>0</v>
      </c>
      <c r="S126" s="79">
        <f t="shared" si="6"/>
        <v>595.57841066666674</v>
      </c>
      <c r="T126" s="80">
        <f t="shared" si="4"/>
        <v>0</v>
      </c>
      <c r="U126" s="80">
        <f t="shared" si="5"/>
        <v>0</v>
      </c>
      <c r="V126" s="81">
        <f t="shared" si="7"/>
        <v>0</v>
      </c>
      <c r="W126" s="2"/>
      <c r="AH126" s="2"/>
      <c r="AI126" s="2"/>
      <c r="AJ126" s="2"/>
      <c r="AQ126" s="2"/>
      <c r="AR126" s="2"/>
      <c r="AS126" s="2"/>
      <c r="BA126" s="2"/>
      <c r="BB126" s="2"/>
      <c r="BC126" s="2"/>
    </row>
    <row r="127" spans="1:55" x14ac:dyDescent="0.25">
      <c r="A127" s="94">
        <v>120</v>
      </c>
      <c r="B127" s="95" t="s">
        <v>209</v>
      </c>
      <c r="C127" s="95" t="s">
        <v>284</v>
      </c>
      <c r="D127" s="95" t="s">
        <v>52</v>
      </c>
      <c r="E127" s="95" t="s">
        <v>324</v>
      </c>
      <c r="F127" s="96" t="s">
        <v>363</v>
      </c>
      <c r="G127" s="97" t="s">
        <v>366</v>
      </c>
      <c r="H127" s="98">
        <v>88.77</v>
      </c>
      <c r="I127" s="99"/>
      <c r="J127" s="99">
        <v>1</v>
      </c>
      <c r="K127" s="99"/>
      <c r="L127" s="99"/>
      <c r="M127" s="99">
        <v>1</v>
      </c>
      <c r="N127" s="99">
        <v>1</v>
      </c>
      <c r="O127" s="99">
        <v>1</v>
      </c>
      <c r="P127" s="99">
        <v>1</v>
      </c>
      <c r="Q127" s="99">
        <v>1</v>
      </c>
      <c r="R127" s="100">
        <f>'Úklid kategorie'!$F$8</f>
        <v>0</v>
      </c>
      <c r="S127" s="101">
        <f t="shared" si="6"/>
        <v>2390.4459040000002</v>
      </c>
      <c r="T127" s="102">
        <f t="shared" si="4"/>
        <v>0</v>
      </c>
      <c r="U127" s="102">
        <f t="shared" si="5"/>
        <v>0</v>
      </c>
      <c r="V127" s="103">
        <f t="shared" si="7"/>
        <v>0</v>
      </c>
      <c r="W127" s="2"/>
      <c r="AH127" s="2"/>
      <c r="AI127" s="2"/>
      <c r="AJ127" s="2"/>
      <c r="AQ127" s="2"/>
      <c r="AR127" s="2"/>
      <c r="AS127" s="2"/>
      <c r="BA127" s="2"/>
      <c r="BB127" s="2"/>
      <c r="BC127" s="2"/>
    </row>
    <row r="128" spans="1:55" x14ac:dyDescent="0.25">
      <c r="A128" s="86">
        <v>121</v>
      </c>
      <c r="B128" s="87" t="s">
        <v>209</v>
      </c>
      <c r="C128" s="87" t="s">
        <v>284</v>
      </c>
      <c r="D128" s="87" t="s">
        <v>157</v>
      </c>
      <c r="E128" s="87" t="s">
        <v>12</v>
      </c>
      <c r="F128" s="83" t="s">
        <v>202</v>
      </c>
      <c r="G128" s="76" t="s">
        <v>362</v>
      </c>
      <c r="H128" s="85">
        <v>22.44</v>
      </c>
      <c r="I128" s="82"/>
      <c r="J128" s="77">
        <v>1</v>
      </c>
      <c r="K128" s="77"/>
      <c r="L128" s="77"/>
      <c r="M128" s="77">
        <v>1</v>
      </c>
      <c r="N128" s="77"/>
      <c r="O128" s="77">
        <v>1</v>
      </c>
      <c r="P128" s="77">
        <v>1</v>
      </c>
      <c r="Q128" s="77">
        <v>1</v>
      </c>
      <c r="R128" s="78">
        <f>'Úklid kategorie'!$F$6</f>
        <v>0</v>
      </c>
      <c r="S128" s="79">
        <f t="shared" si="6"/>
        <v>581.83628800000008</v>
      </c>
      <c r="T128" s="80">
        <f t="shared" si="4"/>
        <v>0</v>
      </c>
      <c r="U128" s="80">
        <f t="shared" si="5"/>
        <v>0</v>
      </c>
      <c r="V128" s="81">
        <f t="shared" si="7"/>
        <v>0</v>
      </c>
      <c r="W128" s="2"/>
      <c r="AH128" s="2"/>
      <c r="AI128" s="2"/>
      <c r="AJ128" s="2"/>
      <c r="AQ128" s="2"/>
      <c r="AR128" s="2"/>
      <c r="AS128" s="2"/>
      <c r="BA128" s="2"/>
      <c r="BB128" s="2"/>
      <c r="BC128" s="2"/>
    </row>
    <row r="129" spans="1:55" x14ac:dyDescent="0.25">
      <c r="A129" s="94">
        <v>122</v>
      </c>
      <c r="B129" s="95" t="s">
        <v>209</v>
      </c>
      <c r="C129" s="95" t="s">
        <v>284</v>
      </c>
      <c r="D129" s="95" t="s">
        <v>156</v>
      </c>
      <c r="E129" s="95" t="s">
        <v>325</v>
      </c>
      <c r="F129" s="96" t="s">
        <v>363</v>
      </c>
      <c r="G129" s="97" t="s">
        <v>366</v>
      </c>
      <c r="H129" s="98">
        <v>46.61</v>
      </c>
      <c r="I129" s="99"/>
      <c r="J129" s="99">
        <v>1</v>
      </c>
      <c r="K129" s="99"/>
      <c r="L129" s="99"/>
      <c r="M129" s="99">
        <v>1</v>
      </c>
      <c r="N129" s="99">
        <v>1</v>
      </c>
      <c r="O129" s="99">
        <v>1</v>
      </c>
      <c r="P129" s="99">
        <v>1</v>
      </c>
      <c r="Q129" s="99">
        <v>1</v>
      </c>
      <c r="R129" s="100">
        <f>'Úklid kategorie'!$F$8</f>
        <v>0</v>
      </c>
      <c r="S129" s="101">
        <f t="shared" si="6"/>
        <v>1255.1389386666667</v>
      </c>
      <c r="T129" s="102">
        <f t="shared" si="4"/>
        <v>0</v>
      </c>
      <c r="U129" s="102">
        <f t="shared" si="5"/>
        <v>0</v>
      </c>
      <c r="V129" s="103">
        <f t="shared" si="7"/>
        <v>0</v>
      </c>
      <c r="W129" s="2"/>
      <c r="AH129" s="2"/>
      <c r="AI129" s="2"/>
      <c r="AJ129" s="2"/>
      <c r="AQ129" s="2"/>
      <c r="AR129" s="2"/>
      <c r="AS129" s="2"/>
      <c r="BA129" s="2"/>
      <c r="BB129" s="2"/>
      <c r="BC129" s="2"/>
    </row>
    <row r="130" spans="1:55" x14ac:dyDescent="0.25">
      <c r="A130" s="94">
        <v>123</v>
      </c>
      <c r="B130" s="95" t="s">
        <v>209</v>
      </c>
      <c r="C130" s="95" t="s">
        <v>284</v>
      </c>
      <c r="D130" s="95" t="s">
        <v>155</v>
      </c>
      <c r="E130" s="95" t="s">
        <v>326</v>
      </c>
      <c r="F130" s="96" t="s">
        <v>363</v>
      </c>
      <c r="G130" s="97" t="s">
        <v>366</v>
      </c>
      <c r="H130" s="98">
        <v>29.71</v>
      </c>
      <c r="I130" s="99"/>
      <c r="J130" s="99">
        <v>1</v>
      </c>
      <c r="K130" s="99"/>
      <c r="L130" s="99"/>
      <c r="M130" s="99">
        <v>1</v>
      </c>
      <c r="N130" s="99">
        <v>1</v>
      </c>
      <c r="O130" s="99">
        <v>1</v>
      </c>
      <c r="P130" s="99">
        <v>1</v>
      </c>
      <c r="Q130" s="99">
        <v>1</v>
      </c>
      <c r="R130" s="100">
        <f>'Úklid kategorie'!$F$8</f>
        <v>0</v>
      </c>
      <c r="S130" s="101">
        <f t="shared" si="6"/>
        <v>800.04672533333337</v>
      </c>
      <c r="T130" s="102">
        <f t="shared" si="4"/>
        <v>0</v>
      </c>
      <c r="U130" s="102">
        <f t="shared" si="5"/>
        <v>0</v>
      </c>
      <c r="V130" s="103">
        <f t="shared" si="7"/>
        <v>0</v>
      </c>
      <c r="W130" s="2"/>
      <c r="AH130" s="2"/>
      <c r="AI130" s="2"/>
      <c r="AJ130" s="2"/>
      <c r="AQ130" s="2"/>
      <c r="AR130" s="2"/>
      <c r="AS130" s="2"/>
      <c r="BA130" s="2"/>
      <c r="BB130" s="2"/>
      <c r="BC130" s="2"/>
    </row>
    <row r="131" spans="1:55" x14ac:dyDescent="0.25">
      <c r="A131" s="94">
        <v>124</v>
      </c>
      <c r="B131" s="95" t="s">
        <v>209</v>
      </c>
      <c r="C131" s="95" t="s">
        <v>284</v>
      </c>
      <c r="D131" s="95" t="s">
        <v>154</v>
      </c>
      <c r="E131" s="95" t="s">
        <v>327</v>
      </c>
      <c r="F131" s="96" t="s">
        <v>363</v>
      </c>
      <c r="G131" s="97" t="s">
        <v>366</v>
      </c>
      <c r="H131" s="98">
        <v>15.88</v>
      </c>
      <c r="I131" s="99"/>
      <c r="J131" s="99">
        <v>1</v>
      </c>
      <c r="K131" s="99"/>
      <c r="L131" s="99"/>
      <c r="M131" s="99">
        <v>1</v>
      </c>
      <c r="N131" s="99">
        <v>1</v>
      </c>
      <c r="O131" s="99">
        <v>1</v>
      </c>
      <c r="P131" s="99">
        <v>1</v>
      </c>
      <c r="Q131" s="99">
        <v>1</v>
      </c>
      <c r="R131" s="100">
        <f>'Úklid kategorie'!$F$8</f>
        <v>0</v>
      </c>
      <c r="S131" s="101">
        <f t="shared" si="6"/>
        <v>427.62510933333334</v>
      </c>
      <c r="T131" s="102">
        <f t="shared" si="4"/>
        <v>0</v>
      </c>
      <c r="U131" s="102">
        <f t="shared" si="5"/>
        <v>0</v>
      </c>
      <c r="V131" s="103">
        <f t="shared" si="7"/>
        <v>0</v>
      </c>
      <c r="W131" s="2"/>
      <c r="AH131" s="2"/>
      <c r="AI131" s="2"/>
      <c r="AJ131" s="2"/>
      <c r="AQ131" s="2"/>
      <c r="AR131" s="2"/>
      <c r="AS131" s="2"/>
      <c r="BA131" s="2"/>
      <c r="BB131" s="2"/>
      <c r="BC131" s="2"/>
    </row>
    <row r="132" spans="1:55" x14ac:dyDescent="0.25">
      <c r="A132" s="114">
        <v>125</v>
      </c>
      <c r="B132" s="115" t="s">
        <v>209</v>
      </c>
      <c r="C132" s="115" t="s">
        <v>284</v>
      </c>
      <c r="D132" s="115" t="s">
        <v>158</v>
      </c>
      <c r="E132" s="115" t="s">
        <v>28</v>
      </c>
      <c r="F132" s="116" t="s">
        <v>202</v>
      </c>
      <c r="G132" s="117" t="s">
        <v>204</v>
      </c>
      <c r="H132" s="118">
        <v>4.66</v>
      </c>
      <c r="I132" s="119"/>
      <c r="J132" s="119">
        <v>1</v>
      </c>
      <c r="K132" s="119"/>
      <c r="L132" s="119"/>
      <c r="M132" s="119">
        <v>1</v>
      </c>
      <c r="N132" s="119">
        <v>1</v>
      </c>
      <c r="O132" s="119"/>
      <c r="P132" s="119">
        <v>1</v>
      </c>
      <c r="Q132" s="119"/>
      <c r="R132" s="120">
        <f>'Úklid kategorie'!$F$9</f>
        <v>0</v>
      </c>
      <c r="S132" s="121">
        <f t="shared" si="6"/>
        <v>123.54529866666667</v>
      </c>
      <c r="T132" s="122">
        <f t="shared" si="4"/>
        <v>0</v>
      </c>
      <c r="U132" s="122">
        <f t="shared" si="5"/>
        <v>0</v>
      </c>
      <c r="V132" s="123">
        <f t="shared" si="7"/>
        <v>0</v>
      </c>
      <c r="W132" s="2"/>
      <c r="AH132" s="2"/>
      <c r="AI132" s="2"/>
      <c r="AJ132" s="2"/>
      <c r="AQ132" s="2"/>
      <c r="AR132" s="2"/>
      <c r="AS132" s="2"/>
      <c r="BA132" s="2"/>
      <c r="BB132" s="2"/>
      <c r="BC132" s="2"/>
    </row>
    <row r="133" spans="1:55" x14ac:dyDescent="0.25">
      <c r="A133" s="138">
        <v>126</v>
      </c>
      <c r="B133" s="139" t="s">
        <v>209</v>
      </c>
      <c r="C133" s="139" t="s">
        <v>284</v>
      </c>
      <c r="D133" s="139" t="s">
        <v>159</v>
      </c>
      <c r="E133" s="139" t="s">
        <v>30</v>
      </c>
      <c r="F133" s="140" t="s">
        <v>202</v>
      </c>
      <c r="G133" s="141" t="s">
        <v>206</v>
      </c>
      <c r="H133" s="142">
        <v>1.28</v>
      </c>
      <c r="I133" s="143"/>
      <c r="J133" s="143"/>
      <c r="K133" s="143"/>
      <c r="L133" s="143"/>
      <c r="M133" s="143"/>
      <c r="N133" s="143">
        <v>1</v>
      </c>
      <c r="O133" s="143"/>
      <c r="P133" s="143">
        <v>1</v>
      </c>
      <c r="Q133" s="143"/>
      <c r="R133" s="150">
        <f>'Úklid kategorie'!$F$11</f>
        <v>0</v>
      </c>
      <c r="S133" s="144">
        <f t="shared" si="6"/>
        <v>1.4933333333333334</v>
      </c>
      <c r="T133" s="145">
        <f t="shared" si="4"/>
        <v>0</v>
      </c>
      <c r="U133" s="145">
        <f t="shared" si="5"/>
        <v>0</v>
      </c>
      <c r="V133" s="146">
        <f t="shared" si="7"/>
        <v>0</v>
      </c>
      <c r="W133" s="2"/>
      <c r="AH133" s="2"/>
      <c r="AI133" s="2"/>
      <c r="AJ133" s="2"/>
      <c r="AM133" s="2"/>
      <c r="AP133" s="2"/>
      <c r="AQ133" s="2"/>
      <c r="AR133" s="2"/>
      <c r="AS133" s="2"/>
      <c r="BA133" s="2"/>
      <c r="BB133" s="2"/>
      <c r="BC133" s="2"/>
    </row>
    <row r="134" spans="1:55" s="167" customFormat="1" x14ac:dyDescent="0.25">
      <c r="A134" s="157">
        <v>127</v>
      </c>
      <c r="B134" s="158" t="s">
        <v>209</v>
      </c>
      <c r="C134" s="158" t="s">
        <v>284</v>
      </c>
      <c r="D134" s="158" t="s">
        <v>170</v>
      </c>
      <c r="E134" s="158" t="s">
        <v>234</v>
      </c>
      <c r="F134" s="158" t="s">
        <v>202</v>
      </c>
      <c r="G134" s="159"/>
      <c r="H134" s="161"/>
      <c r="I134" s="162"/>
      <c r="J134" s="162"/>
      <c r="K134" s="162"/>
      <c r="L134" s="162"/>
      <c r="M134" s="162"/>
      <c r="N134" s="162"/>
      <c r="O134" s="162"/>
      <c r="P134" s="162"/>
      <c r="Q134" s="162"/>
      <c r="R134" s="163"/>
      <c r="S134" s="164">
        <f t="shared" si="6"/>
        <v>0</v>
      </c>
      <c r="T134" s="165">
        <f t="shared" si="4"/>
        <v>0</v>
      </c>
      <c r="U134" s="165">
        <f t="shared" si="5"/>
        <v>0</v>
      </c>
      <c r="V134" s="166">
        <f t="shared" si="7"/>
        <v>0</v>
      </c>
      <c r="W134" s="168"/>
      <c r="AH134" s="168"/>
      <c r="AI134" s="168"/>
      <c r="AJ134" s="168"/>
      <c r="AQ134" s="168"/>
      <c r="AR134" s="168"/>
      <c r="AS134" s="168"/>
      <c r="BA134" s="168"/>
      <c r="BB134" s="168"/>
      <c r="BC134" s="168"/>
    </row>
    <row r="135" spans="1:55" x14ac:dyDescent="0.25">
      <c r="A135" s="114">
        <v>128</v>
      </c>
      <c r="B135" s="115" t="s">
        <v>209</v>
      </c>
      <c r="C135" s="115" t="s">
        <v>284</v>
      </c>
      <c r="D135" s="115" t="s">
        <v>169</v>
      </c>
      <c r="E135" s="115" t="s">
        <v>31</v>
      </c>
      <c r="F135" s="116" t="s">
        <v>202</v>
      </c>
      <c r="G135" s="117" t="s">
        <v>204</v>
      </c>
      <c r="H135" s="118">
        <v>4.4000000000000004</v>
      </c>
      <c r="I135" s="119"/>
      <c r="J135" s="119">
        <v>1</v>
      </c>
      <c r="K135" s="119"/>
      <c r="L135" s="119"/>
      <c r="M135" s="119">
        <v>1</v>
      </c>
      <c r="N135" s="119">
        <v>1</v>
      </c>
      <c r="O135" s="119"/>
      <c r="P135" s="119">
        <v>1</v>
      </c>
      <c r="Q135" s="119"/>
      <c r="R135" s="120">
        <f>'Úklid kategorie'!$F$9</f>
        <v>0</v>
      </c>
      <c r="S135" s="121">
        <f t="shared" si="6"/>
        <v>116.65221333333335</v>
      </c>
      <c r="T135" s="122">
        <f t="shared" si="4"/>
        <v>0</v>
      </c>
      <c r="U135" s="122">
        <f t="shared" si="5"/>
        <v>0</v>
      </c>
      <c r="V135" s="123">
        <f t="shared" si="7"/>
        <v>0</v>
      </c>
      <c r="W135" s="2"/>
      <c r="AH135" s="2"/>
      <c r="AI135" s="2"/>
      <c r="AJ135" s="2"/>
      <c r="AQ135" s="2"/>
      <c r="AR135" s="2"/>
      <c r="AS135" s="2"/>
      <c r="BA135" s="2"/>
      <c r="BB135" s="2"/>
      <c r="BC135" s="2"/>
    </row>
    <row r="136" spans="1:55" x14ac:dyDescent="0.25">
      <c r="A136" s="89">
        <v>129</v>
      </c>
      <c r="B136" s="90" t="s">
        <v>209</v>
      </c>
      <c r="C136" s="90" t="s">
        <v>284</v>
      </c>
      <c r="D136" s="90" t="s">
        <v>167</v>
      </c>
      <c r="E136" s="90" t="s">
        <v>328</v>
      </c>
      <c r="F136" s="91" t="s">
        <v>363</v>
      </c>
      <c r="G136" s="69" t="s">
        <v>205</v>
      </c>
      <c r="H136" s="93">
        <v>16.57</v>
      </c>
      <c r="I136" s="70"/>
      <c r="J136" s="70">
        <v>1</v>
      </c>
      <c r="K136" s="70"/>
      <c r="L136" s="70"/>
      <c r="M136" s="70">
        <v>1</v>
      </c>
      <c r="N136" s="70">
        <v>1</v>
      </c>
      <c r="O136" s="70">
        <v>1</v>
      </c>
      <c r="P136" s="70">
        <v>1</v>
      </c>
      <c r="Q136" s="70">
        <v>1</v>
      </c>
      <c r="R136" s="71">
        <f>'Úklid kategorie'!$F$7</f>
        <v>0</v>
      </c>
      <c r="S136" s="72">
        <f t="shared" si="6"/>
        <v>446.20579733333329</v>
      </c>
      <c r="T136" s="73">
        <f t="shared" ref="T136:T188" si="8">R136*S136</f>
        <v>0</v>
      </c>
      <c r="U136" s="73">
        <f t="shared" ref="U136:U188" si="9">T136*12</f>
        <v>0</v>
      </c>
      <c r="V136" s="74">
        <f t="shared" si="7"/>
        <v>0</v>
      </c>
      <c r="W136" s="2"/>
      <c r="AH136" s="2"/>
      <c r="AI136" s="2"/>
      <c r="AJ136" s="2"/>
      <c r="AQ136" s="2"/>
      <c r="AR136" s="2"/>
      <c r="AS136" s="2"/>
      <c r="BA136" s="2"/>
      <c r="BB136" s="2"/>
      <c r="BC136" s="2"/>
    </row>
    <row r="137" spans="1:55" s="167" customFormat="1" x14ac:dyDescent="0.25">
      <c r="A137" s="157">
        <v>130</v>
      </c>
      <c r="B137" s="158" t="s">
        <v>209</v>
      </c>
      <c r="C137" s="158" t="s">
        <v>284</v>
      </c>
      <c r="D137" s="158" t="s">
        <v>168</v>
      </c>
      <c r="E137" s="158" t="s">
        <v>4</v>
      </c>
      <c r="F137" s="158" t="s">
        <v>363</v>
      </c>
      <c r="G137" s="159"/>
      <c r="H137" s="161"/>
      <c r="I137" s="162"/>
      <c r="J137" s="162"/>
      <c r="K137" s="162"/>
      <c r="L137" s="162"/>
      <c r="M137" s="162"/>
      <c r="N137" s="162"/>
      <c r="O137" s="162"/>
      <c r="P137" s="162"/>
      <c r="Q137" s="162"/>
      <c r="R137" s="163"/>
      <c r="S137" s="164">
        <f t="shared" ref="S137:S188" si="10">(H137*I137*30.4167)+(H137*J137*21)+(H137*K137*4.3452)+(H137*L137*4.3452)+(H137*M137*4.3452)+H137*N137+(H137*O137/3)+(H137*P137/6)+(H137*Q137/12)</f>
        <v>0</v>
      </c>
      <c r="T137" s="165">
        <f t="shared" si="8"/>
        <v>0</v>
      </c>
      <c r="U137" s="165">
        <f t="shared" si="9"/>
        <v>0</v>
      </c>
      <c r="V137" s="166">
        <f t="shared" ref="V137:V188" si="11" xml:space="preserve"> U137*3</f>
        <v>0</v>
      </c>
      <c r="W137" s="168"/>
      <c r="AH137" s="168"/>
      <c r="AI137" s="168"/>
      <c r="AJ137" s="168"/>
      <c r="AQ137" s="168"/>
      <c r="AR137" s="168"/>
      <c r="AS137" s="168"/>
      <c r="BA137" s="168"/>
      <c r="BB137" s="168"/>
      <c r="BC137" s="168"/>
    </row>
    <row r="138" spans="1:55" s="167" customFormat="1" x14ac:dyDescent="0.25">
      <c r="A138" s="157">
        <v>131</v>
      </c>
      <c r="B138" s="158" t="s">
        <v>209</v>
      </c>
      <c r="C138" s="158" t="s">
        <v>284</v>
      </c>
      <c r="D138" s="158" t="s">
        <v>329</v>
      </c>
      <c r="E138" s="158" t="s">
        <v>59</v>
      </c>
      <c r="F138" s="158" t="s">
        <v>363</v>
      </c>
      <c r="G138" s="159"/>
      <c r="H138" s="161"/>
      <c r="I138" s="162"/>
      <c r="J138" s="162"/>
      <c r="K138" s="162"/>
      <c r="L138" s="162"/>
      <c r="M138" s="161"/>
      <c r="N138" s="161"/>
      <c r="O138" s="162"/>
      <c r="P138" s="161"/>
      <c r="Q138" s="161"/>
      <c r="R138" s="163"/>
      <c r="S138" s="164">
        <f t="shared" si="10"/>
        <v>0</v>
      </c>
      <c r="T138" s="165">
        <f t="shared" si="8"/>
        <v>0</v>
      </c>
      <c r="U138" s="165">
        <f t="shared" si="9"/>
        <v>0</v>
      </c>
      <c r="V138" s="166">
        <f t="shared" si="11"/>
        <v>0</v>
      </c>
      <c r="W138" s="168"/>
      <c r="AQ138" s="168"/>
      <c r="AR138" s="168"/>
      <c r="AS138" s="168"/>
      <c r="BA138" s="168"/>
      <c r="BB138" s="168"/>
      <c r="BC138" s="168"/>
    </row>
    <row r="139" spans="1:55" x14ac:dyDescent="0.25">
      <c r="A139" s="89">
        <v>132</v>
      </c>
      <c r="B139" s="90" t="s">
        <v>209</v>
      </c>
      <c r="C139" s="90" t="s">
        <v>284</v>
      </c>
      <c r="D139" s="90" t="s">
        <v>166</v>
      </c>
      <c r="E139" s="90" t="s">
        <v>330</v>
      </c>
      <c r="F139" s="91" t="s">
        <v>363</v>
      </c>
      <c r="G139" s="69" t="s">
        <v>205</v>
      </c>
      <c r="H139" s="93">
        <v>14.74</v>
      </c>
      <c r="I139" s="70"/>
      <c r="J139" s="70">
        <v>1</v>
      </c>
      <c r="K139" s="70"/>
      <c r="L139" s="70"/>
      <c r="M139" s="70">
        <v>1</v>
      </c>
      <c r="N139" s="70">
        <v>1</v>
      </c>
      <c r="O139" s="70">
        <v>1</v>
      </c>
      <c r="P139" s="70">
        <v>1</v>
      </c>
      <c r="Q139" s="70">
        <v>1</v>
      </c>
      <c r="R139" s="71">
        <f>'Úklid kategorie'!$F$7</f>
        <v>0</v>
      </c>
      <c r="S139" s="72">
        <f t="shared" si="10"/>
        <v>396.92658133333339</v>
      </c>
      <c r="T139" s="73">
        <f t="shared" si="8"/>
        <v>0</v>
      </c>
      <c r="U139" s="73">
        <f t="shared" si="9"/>
        <v>0</v>
      </c>
      <c r="V139" s="74">
        <f t="shared" si="11"/>
        <v>0</v>
      </c>
      <c r="W139" s="2"/>
      <c r="AQ139" s="2"/>
      <c r="AR139" s="2"/>
      <c r="AS139" s="2"/>
      <c r="BA139" s="2"/>
      <c r="BB139" s="2"/>
      <c r="BC139" s="2"/>
    </row>
    <row r="140" spans="1:55" x14ac:dyDescent="0.25">
      <c r="A140" s="94">
        <v>133</v>
      </c>
      <c r="B140" s="95" t="s">
        <v>209</v>
      </c>
      <c r="C140" s="95" t="s">
        <v>284</v>
      </c>
      <c r="D140" s="95" t="s">
        <v>165</v>
      </c>
      <c r="E140" s="95" t="s">
        <v>331</v>
      </c>
      <c r="F140" s="96" t="s">
        <v>363</v>
      </c>
      <c r="G140" s="97" t="s">
        <v>366</v>
      </c>
      <c r="H140" s="98">
        <v>60.38</v>
      </c>
      <c r="I140" s="99"/>
      <c r="J140" s="99">
        <v>1</v>
      </c>
      <c r="K140" s="99"/>
      <c r="L140" s="99"/>
      <c r="M140" s="99">
        <v>1</v>
      </c>
      <c r="N140" s="99">
        <v>1</v>
      </c>
      <c r="O140" s="99">
        <v>1</v>
      </c>
      <c r="P140" s="99">
        <v>1</v>
      </c>
      <c r="Q140" s="99">
        <v>1</v>
      </c>
      <c r="R140" s="100">
        <f>'Úklid kategorie'!$F$8</f>
        <v>0</v>
      </c>
      <c r="S140" s="101">
        <f t="shared" si="10"/>
        <v>1625.944842666667</v>
      </c>
      <c r="T140" s="102">
        <f t="shared" si="8"/>
        <v>0</v>
      </c>
      <c r="U140" s="102">
        <f t="shared" si="9"/>
        <v>0</v>
      </c>
      <c r="V140" s="103">
        <f t="shared" si="11"/>
        <v>0</v>
      </c>
      <c r="W140" s="2"/>
      <c r="AQ140" s="2"/>
      <c r="AR140" s="2"/>
      <c r="AS140" s="2"/>
      <c r="BA140" s="2"/>
      <c r="BB140" s="2"/>
      <c r="BC140" s="2"/>
    </row>
    <row r="141" spans="1:55" x14ac:dyDescent="0.25">
      <c r="A141" s="94">
        <v>134</v>
      </c>
      <c r="B141" s="95" t="s">
        <v>209</v>
      </c>
      <c r="C141" s="95" t="s">
        <v>284</v>
      </c>
      <c r="D141" s="95" t="s">
        <v>164</v>
      </c>
      <c r="E141" s="95" t="s">
        <v>331</v>
      </c>
      <c r="F141" s="96" t="s">
        <v>363</v>
      </c>
      <c r="G141" s="97" t="s">
        <v>366</v>
      </c>
      <c r="H141" s="98">
        <v>60.38</v>
      </c>
      <c r="I141" s="104"/>
      <c r="J141" s="99">
        <v>1</v>
      </c>
      <c r="K141" s="99"/>
      <c r="L141" s="99"/>
      <c r="M141" s="99">
        <v>1</v>
      </c>
      <c r="N141" s="99">
        <v>1</v>
      </c>
      <c r="O141" s="99">
        <v>1</v>
      </c>
      <c r="P141" s="99">
        <v>1</v>
      </c>
      <c r="Q141" s="99">
        <v>1</v>
      </c>
      <c r="R141" s="100">
        <f>'Úklid kategorie'!$F$8</f>
        <v>0</v>
      </c>
      <c r="S141" s="101">
        <f t="shared" si="10"/>
        <v>1625.944842666667</v>
      </c>
      <c r="T141" s="102">
        <f t="shared" si="8"/>
        <v>0</v>
      </c>
      <c r="U141" s="102">
        <f t="shared" si="9"/>
        <v>0</v>
      </c>
      <c r="V141" s="103">
        <f t="shared" si="11"/>
        <v>0</v>
      </c>
      <c r="W141" s="2"/>
      <c r="AH141" s="2"/>
      <c r="AI141" s="2"/>
      <c r="AJ141" s="2"/>
      <c r="AQ141" s="2"/>
      <c r="AR141" s="2"/>
      <c r="AS141" s="2"/>
      <c r="BA141" s="2"/>
      <c r="BB141" s="2"/>
      <c r="BC141" s="2"/>
    </row>
    <row r="142" spans="1:55" x14ac:dyDescent="0.25">
      <c r="A142" s="94">
        <v>135</v>
      </c>
      <c r="B142" s="95" t="s">
        <v>209</v>
      </c>
      <c r="C142" s="95" t="s">
        <v>284</v>
      </c>
      <c r="D142" s="95" t="s">
        <v>163</v>
      </c>
      <c r="E142" s="95" t="s">
        <v>331</v>
      </c>
      <c r="F142" s="96" t="s">
        <v>363</v>
      </c>
      <c r="G142" s="97" t="s">
        <v>366</v>
      </c>
      <c r="H142" s="98">
        <v>60.76</v>
      </c>
      <c r="I142" s="99"/>
      <c r="J142" s="99">
        <v>1</v>
      </c>
      <c r="K142" s="99"/>
      <c r="L142" s="99"/>
      <c r="M142" s="99">
        <v>1</v>
      </c>
      <c r="N142" s="99">
        <v>1</v>
      </c>
      <c r="O142" s="99">
        <v>1</v>
      </c>
      <c r="P142" s="99">
        <v>1</v>
      </c>
      <c r="Q142" s="99">
        <v>1</v>
      </c>
      <c r="R142" s="100">
        <f>'Úklid kategorie'!$F$8</f>
        <v>0</v>
      </c>
      <c r="S142" s="101">
        <f t="shared" si="10"/>
        <v>1636.1776853333333</v>
      </c>
      <c r="T142" s="102">
        <f t="shared" si="8"/>
        <v>0</v>
      </c>
      <c r="U142" s="102">
        <f t="shared" si="9"/>
        <v>0</v>
      </c>
      <c r="V142" s="103">
        <f t="shared" si="11"/>
        <v>0</v>
      </c>
      <c r="W142" s="2"/>
      <c r="AQ142" s="2"/>
      <c r="AR142" s="2"/>
      <c r="AS142" s="2"/>
      <c r="BA142" s="2"/>
      <c r="BB142" s="2"/>
      <c r="BC142" s="2"/>
    </row>
    <row r="143" spans="1:55" x14ac:dyDescent="0.25">
      <c r="A143" s="94">
        <v>136</v>
      </c>
      <c r="B143" s="95" t="s">
        <v>209</v>
      </c>
      <c r="C143" s="95" t="s">
        <v>284</v>
      </c>
      <c r="D143" s="95" t="s">
        <v>162</v>
      </c>
      <c r="E143" s="95" t="s">
        <v>331</v>
      </c>
      <c r="F143" s="96" t="s">
        <v>363</v>
      </c>
      <c r="G143" s="97" t="s">
        <v>366</v>
      </c>
      <c r="H143" s="98">
        <v>60.15</v>
      </c>
      <c r="I143" s="99"/>
      <c r="J143" s="99">
        <v>1</v>
      </c>
      <c r="K143" s="99"/>
      <c r="L143" s="99"/>
      <c r="M143" s="99">
        <v>1</v>
      </c>
      <c r="N143" s="99">
        <v>1</v>
      </c>
      <c r="O143" s="99">
        <v>1</v>
      </c>
      <c r="P143" s="99">
        <v>1</v>
      </c>
      <c r="Q143" s="99">
        <v>1</v>
      </c>
      <c r="R143" s="100">
        <f>'Úklid kategorie'!$F$8</f>
        <v>0</v>
      </c>
      <c r="S143" s="101">
        <f t="shared" si="10"/>
        <v>1619.75128</v>
      </c>
      <c r="T143" s="102">
        <f t="shared" si="8"/>
        <v>0</v>
      </c>
      <c r="U143" s="102">
        <f t="shared" si="9"/>
        <v>0</v>
      </c>
      <c r="V143" s="103">
        <f t="shared" si="11"/>
        <v>0</v>
      </c>
      <c r="W143" s="2"/>
      <c r="AH143" s="2"/>
      <c r="AI143" s="2"/>
      <c r="AJ143" s="2"/>
      <c r="AQ143" s="2"/>
      <c r="AR143" s="2"/>
      <c r="AS143" s="2"/>
      <c r="BA143" s="2"/>
      <c r="BB143" s="2"/>
      <c r="BC143" s="2"/>
    </row>
    <row r="144" spans="1:55" s="167" customFormat="1" x14ac:dyDescent="0.25">
      <c r="A144" s="157">
        <v>137</v>
      </c>
      <c r="B144" s="158" t="s">
        <v>209</v>
      </c>
      <c r="C144" s="158" t="s">
        <v>284</v>
      </c>
      <c r="D144" s="158" t="s">
        <v>161</v>
      </c>
      <c r="E144" s="158" t="s">
        <v>214</v>
      </c>
      <c r="F144" s="158" t="s">
        <v>202</v>
      </c>
      <c r="G144" s="159"/>
      <c r="H144" s="161"/>
      <c r="I144" s="162"/>
      <c r="J144" s="162"/>
      <c r="K144" s="162"/>
      <c r="L144" s="162"/>
      <c r="M144" s="162"/>
      <c r="N144" s="162"/>
      <c r="O144" s="162"/>
      <c r="P144" s="162"/>
      <c r="Q144" s="162"/>
      <c r="R144" s="163"/>
      <c r="S144" s="164">
        <f t="shared" si="10"/>
        <v>0</v>
      </c>
      <c r="T144" s="165">
        <f t="shared" si="8"/>
        <v>0</v>
      </c>
      <c r="U144" s="165">
        <f t="shared" si="9"/>
        <v>0</v>
      </c>
      <c r="V144" s="166">
        <f t="shared" si="11"/>
        <v>0</v>
      </c>
      <c r="W144" s="168"/>
      <c r="AQ144" s="168"/>
      <c r="AR144" s="168"/>
      <c r="AS144" s="168"/>
      <c r="BA144" s="168"/>
      <c r="BB144" s="168"/>
      <c r="BC144" s="168"/>
    </row>
    <row r="145" spans="1:55" x14ac:dyDescent="0.25">
      <c r="A145" s="86">
        <v>138</v>
      </c>
      <c r="B145" s="87" t="s">
        <v>209</v>
      </c>
      <c r="C145" s="87" t="s">
        <v>284</v>
      </c>
      <c r="D145" s="87" t="s">
        <v>160</v>
      </c>
      <c r="E145" s="87" t="s">
        <v>12</v>
      </c>
      <c r="F145" s="83" t="s">
        <v>202</v>
      </c>
      <c r="G145" s="76" t="s">
        <v>362</v>
      </c>
      <c r="H145" s="85">
        <v>26.12</v>
      </c>
      <c r="I145" s="77"/>
      <c r="J145" s="77">
        <v>1</v>
      </c>
      <c r="K145" s="77"/>
      <c r="L145" s="77"/>
      <c r="M145" s="77">
        <v>1</v>
      </c>
      <c r="N145" s="77"/>
      <c r="O145" s="77">
        <v>1</v>
      </c>
      <c r="P145" s="77">
        <v>1</v>
      </c>
      <c r="Q145" s="77">
        <v>1</v>
      </c>
      <c r="R145" s="78">
        <f>'Úklid kategorie'!$F$6</f>
        <v>0</v>
      </c>
      <c r="S145" s="79">
        <f t="shared" si="10"/>
        <v>677.25329066666666</v>
      </c>
      <c r="T145" s="80">
        <f t="shared" si="8"/>
        <v>0</v>
      </c>
      <c r="U145" s="80">
        <f t="shared" si="9"/>
        <v>0</v>
      </c>
      <c r="V145" s="81">
        <f t="shared" si="11"/>
        <v>0</v>
      </c>
      <c r="W145" s="2"/>
      <c r="AQ145" s="2"/>
      <c r="AR145" s="2"/>
      <c r="AS145" s="2"/>
      <c r="BA145" s="2"/>
      <c r="BB145" s="2"/>
      <c r="BC145" s="2"/>
    </row>
    <row r="146" spans="1:55" x14ac:dyDescent="0.25">
      <c r="A146" s="86">
        <v>139</v>
      </c>
      <c r="B146" s="87" t="s">
        <v>209</v>
      </c>
      <c r="C146" s="87" t="s">
        <v>332</v>
      </c>
      <c r="D146" s="87" t="s">
        <v>333</v>
      </c>
      <c r="E146" s="87" t="s">
        <v>215</v>
      </c>
      <c r="F146" s="83" t="s">
        <v>202</v>
      </c>
      <c r="G146" s="76" t="s">
        <v>362</v>
      </c>
      <c r="H146" s="85">
        <v>30.34</v>
      </c>
      <c r="I146" s="82"/>
      <c r="J146" s="77">
        <v>1</v>
      </c>
      <c r="K146" s="77"/>
      <c r="L146" s="77"/>
      <c r="M146" s="77">
        <v>1</v>
      </c>
      <c r="N146" s="77"/>
      <c r="O146" s="77">
        <v>1</v>
      </c>
      <c r="P146" s="77">
        <v>1</v>
      </c>
      <c r="Q146" s="77">
        <v>1</v>
      </c>
      <c r="R146" s="78">
        <f>'Úklid kategorie'!$F$6</f>
        <v>0</v>
      </c>
      <c r="S146" s="79">
        <f t="shared" si="10"/>
        <v>786.6717013333332</v>
      </c>
      <c r="T146" s="80">
        <f t="shared" si="8"/>
        <v>0</v>
      </c>
      <c r="U146" s="80">
        <f t="shared" si="9"/>
        <v>0</v>
      </c>
      <c r="V146" s="81">
        <f t="shared" si="11"/>
        <v>0</v>
      </c>
      <c r="W146" s="2"/>
      <c r="AQ146" s="2"/>
      <c r="AR146" s="2"/>
      <c r="AS146" s="2"/>
      <c r="BA146" s="2"/>
      <c r="BB146" s="2"/>
      <c r="BC146" s="2"/>
    </row>
    <row r="147" spans="1:55" x14ac:dyDescent="0.25">
      <c r="A147" s="86">
        <v>140</v>
      </c>
      <c r="B147" s="87" t="s">
        <v>209</v>
      </c>
      <c r="C147" s="87" t="s">
        <v>332</v>
      </c>
      <c r="D147" s="87" t="s">
        <v>334</v>
      </c>
      <c r="E147" s="87" t="s">
        <v>34</v>
      </c>
      <c r="F147" s="83" t="s">
        <v>364</v>
      </c>
      <c r="G147" s="76" t="s">
        <v>362</v>
      </c>
      <c r="H147" s="85">
        <v>7.7</v>
      </c>
      <c r="I147" s="82"/>
      <c r="J147" s="77">
        <v>1</v>
      </c>
      <c r="K147" s="77"/>
      <c r="L147" s="77"/>
      <c r="M147" s="77">
        <v>1</v>
      </c>
      <c r="N147" s="77"/>
      <c r="O147" s="77">
        <v>1</v>
      </c>
      <c r="P147" s="77">
        <v>1</v>
      </c>
      <c r="Q147" s="77">
        <v>1</v>
      </c>
      <c r="R147" s="78">
        <f>'Úklid kategorie'!$F$6</f>
        <v>0</v>
      </c>
      <c r="S147" s="79">
        <f t="shared" si="10"/>
        <v>199.6497066666667</v>
      </c>
      <c r="T147" s="80">
        <f t="shared" si="8"/>
        <v>0</v>
      </c>
      <c r="U147" s="80">
        <f t="shared" si="9"/>
        <v>0</v>
      </c>
      <c r="V147" s="81">
        <f t="shared" si="11"/>
        <v>0</v>
      </c>
      <c r="W147" s="2"/>
      <c r="AQ147" s="2"/>
      <c r="AR147" s="2"/>
      <c r="AS147" s="2"/>
      <c r="BA147" s="2"/>
      <c r="BB147" s="2"/>
      <c r="BC147" s="2"/>
    </row>
    <row r="148" spans="1:55" x14ac:dyDescent="0.25">
      <c r="A148" s="86">
        <v>141</v>
      </c>
      <c r="B148" s="87" t="s">
        <v>209</v>
      </c>
      <c r="C148" s="87" t="s">
        <v>332</v>
      </c>
      <c r="D148" s="87" t="s">
        <v>53</v>
      </c>
      <c r="E148" s="87" t="s">
        <v>8</v>
      </c>
      <c r="F148" s="83" t="s">
        <v>363</v>
      </c>
      <c r="G148" s="76" t="s">
        <v>362</v>
      </c>
      <c r="H148" s="85">
        <v>157.46</v>
      </c>
      <c r="I148" s="82"/>
      <c r="J148" s="77">
        <v>1</v>
      </c>
      <c r="K148" s="77"/>
      <c r="L148" s="77"/>
      <c r="M148" s="77">
        <v>1</v>
      </c>
      <c r="N148" s="77"/>
      <c r="O148" s="77">
        <v>1</v>
      </c>
      <c r="P148" s="77">
        <v>1</v>
      </c>
      <c r="Q148" s="77">
        <v>1</v>
      </c>
      <c r="R148" s="78">
        <f>'Úklid kategorie'!$F$6</f>
        <v>0</v>
      </c>
      <c r="S148" s="79">
        <f t="shared" si="10"/>
        <v>4082.7068586666669</v>
      </c>
      <c r="T148" s="80">
        <f t="shared" si="8"/>
        <v>0</v>
      </c>
      <c r="U148" s="80">
        <f t="shared" si="9"/>
        <v>0</v>
      </c>
      <c r="V148" s="81">
        <f t="shared" si="11"/>
        <v>0</v>
      </c>
      <c r="W148" s="2"/>
      <c r="AH148" s="2"/>
      <c r="AI148" s="2"/>
      <c r="AJ148" s="2"/>
      <c r="AQ148" s="2"/>
      <c r="AR148" s="2"/>
      <c r="AS148" s="2"/>
      <c r="BA148" s="2"/>
      <c r="BB148" s="2"/>
      <c r="BC148" s="2"/>
    </row>
    <row r="149" spans="1:55" x14ac:dyDescent="0.25">
      <c r="A149" s="86">
        <v>142</v>
      </c>
      <c r="B149" s="87" t="s">
        <v>209</v>
      </c>
      <c r="C149" s="87" t="s">
        <v>332</v>
      </c>
      <c r="D149" s="87" t="s">
        <v>54</v>
      </c>
      <c r="E149" s="87" t="s">
        <v>8</v>
      </c>
      <c r="F149" s="83" t="s">
        <v>363</v>
      </c>
      <c r="G149" s="76" t="s">
        <v>362</v>
      </c>
      <c r="H149" s="85">
        <v>36.46</v>
      </c>
      <c r="I149" s="82"/>
      <c r="J149" s="77">
        <v>1</v>
      </c>
      <c r="K149" s="77"/>
      <c r="L149" s="77"/>
      <c r="M149" s="77">
        <v>1</v>
      </c>
      <c r="N149" s="77"/>
      <c r="O149" s="77">
        <v>1</v>
      </c>
      <c r="P149" s="77">
        <v>1</v>
      </c>
      <c r="Q149" s="77">
        <v>1</v>
      </c>
      <c r="R149" s="78">
        <f>'Úklid kategorie'!$F$6</f>
        <v>0</v>
      </c>
      <c r="S149" s="79">
        <f t="shared" si="10"/>
        <v>945.35432533333335</v>
      </c>
      <c r="T149" s="80">
        <f t="shared" si="8"/>
        <v>0</v>
      </c>
      <c r="U149" s="80">
        <f t="shared" si="9"/>
        <v>0</v>
      </c>
      <c r="V149" s="81">
        <f t="shared" si="11"/>
        <v>0</v>
      </c>
      <c r="W149" s="2"/>
      <c r="AH149" s="2"/>
      <c r="AI149" s="2"/>
      <c r="AJ149" s="2"/>
      <c r="AQ149" s="2"/>
      <c r="AR149" s="2"/>
      <c r="AS149" s="2"/>
      <c r="BA149" s="2"/>
      <c r="BB149" s="2"/>
      <c r="BC149" s="2"/>
    </row>
    <row r="150" spans="1:55" x14ac:dyDescent="0.25">
      <c r="A150" s="89">
        <v>143</v>
      </c>
      <c r="B150" s="90" t="s">
        <v>209</v>
      </c>
      <c r="C150" s="90" t="s">
        <v>332</v>
      </c>
      <c r="D150" s="90" t="s">
        <v>55</v>
      </c>
      <c r="E150" s="90" t="s">
        <v>335</v>
      </c>
      <c r="F150" s="91" t="s">
        <v>363</v>
      </c>
      <c r="G150" s="69" t="s">
        <v>205</v>
      </c>
      <c r="H150" s="93">
        <v>22.11</v>
      </c>
      <c r="I150" s="70"/>
      <c r="J150" s="70">
        <v>1</v>
      </c>
      <c r="K150" s="70"/>
      <c r="L150" s="70"/>
      <c r="M150" s="70">
        <v>1</v>
      </c>
      <c r="N150" s="70">
        <v>1</v>
      </c>
      <c r="O150" s="70">
        <v>1</v>
      </c>
      <c r="P150" s="70">
        <v>1</v>
      </c>
      <c r="Q150" s="70">
        <v>1</v>
      </c>
      <c r="R150" s="71">
        <f>'Úklid kategorie'!$F$7</f>
        <v>0</v>
      </c>
      <c r="S150" s="72">
        <f t="shared" si="10"/>
        <v>595.38987199999997</v>
      </c>
      <c r="T150" s="73">
        <f t="shared" si="8"/>
        <v>0</v>
      </c>
      <c r="U150" s="73">
        <f t="shared" si="9"/>
        <v>0</v>
      </c>
      <c r="V150" s="74">
        <f t="shared" si="11"/>
        <v>0</v>
      </c>
      <c r="W150" s="2"/>
      <c r="AH150" s="2"/>
      <c r="AI150" s="2"/>
      <c r="AJ150" s="2"/>
      <c r="AQ150" s="2"/>
      <c r="AR150" s="2"/>
      <c r="AS150" s="2"/>
      <c r="BA150" s="2"/>
      <c r="BB150" s="2"/>
      <c r="BC150" s="2"/>
    </row>
    <row r="151" spans="1:55" x14ac:dyDescent="0.25">
      <c r="A151" s="89">
        <v>144</v>
      </c>
      <c r="B151" s="90" t="s">
        <v>209</v>
      </c>
      <c r="C151" s="90" t="s">
        <v>332</v>
      </c>
      <c r="D151" s="90" t="s">
        <v>56</v>
      </c>
      <c r="E151" s="90" t="s">
        <v>335</v>
      </c>
      <c r="F151" s="91" t="s">
        <v>363</v>
      </c>
      <c r="G151" s="69" t="s">
        <v>205</v>
      </c>
      <c r="H151" s="93">
        <v>23.6</v>
      </c>
      <c r="I151" s="70"/>
      <c r="J151" s="70">
        <v>1</v>
      </c>
      <c r="K151" s="70"/>
      <c r="L151" s="70"/>
      <c r="M151" s="70">
        <v>1</v>
      </c>
      <c r="N151" s="70">
        <v>1</v>
      </c>
      <c r="O151" s="70">
        <v>1</v>
      </c>
      <c r="P151" s="70">
        <v>1</v>
      </c>
      <c r="Q151" s="70">
        <v>1</v>
      </c>
      <c r="R151" s="71">
        <f>'Úklid kategorie'!$F$7</f>
        <v>0</v>
      </c>
      <c r="S151" s="72">
        <f t="shared" si="10"/>
        <v>635.51338666666675</v>
      </c>
      <c r="T151" s="73">
        <f t="shared" si="8"/>
        <v>0</v>
      </c>
      <c r="U151" s="73">
        <f t="shared" si="9"/>
        <v>0</v>
      </c>
      <c r="V151" s="74">
        <f t="shared" si="11"/>
        <v>0</v>
      </c>
      <c r="W151" s="2"/>
    </row>
    <row r="152" spans="1:55" x14ac:dyDescent="0.25">
      <c r="A152" s="89">
        <v>145</v>
      </c>
      <c r="B152" s="90" t="s">
        <v>209</v>
      </c>
      <c r="C152" s="90" t="s">
        <v>332</v>
      </c>
      <c r="D152" s="90" t="s">
        <v>57</v>
      </c>
      <c r="E152" s="90" t="s">
        <v>336</v>
      </c>
      <c r="F152" s="91" t="s">
        <v>363</v>
      </c>
      <c r="G152" s="69" t="s">
        <v>205</v>
      </c>
      <c r="H152" s="93">
        <v>27.35</v>
      </c>
      <c r="I152" s="70"/>
      <c r="J152" s="70">
        <v>1</v>
      </c>
      <c r="K152" s="70"/>
      <c r="L152" s="70"/>
      <c r="M152" s="70">
        <v>1</v>
      </c>
      <c r="N152" s="70">
        <v>1</v>
      </c>
      <c r="O152" s="70">
        <v>1</v>
      </c>
      <c r="P152" s="70">
        <v>1</v>
      </c>
      <c r="Q152" s="70">
        <v>1</v>
      </c>
      <c r="R152" s="71">
        <f>'Úklid kategorie'!$F$7</f>
        <v>0</v>
      </c>
      <c r="S152" s="72">
        <f t="shared" si="10"/>
        <v>736.49538666666672</v>
      </c>
      <c r="T152" s="73">
        <f t="shared" si="8"/>
        <v>0</v>
      </c>
      <c r="U152" s="73">
        <f t="shared" si="9"/>
        <v>0</v>
      </c>
      <c r="V152" s="74">
        <f t="shared" si="11"/>
        <v>0</v>
      </c>
    </row>
    <row r="153" spans="1:55" x14ac:dyDescent="0.25">
      <c r="A153" s="114">
        <v>146</v>
      </c>
      <c r="B153" s="115" t="s">
        <v>209</v>
      </c>
      <c r="C153" s="115" t="s">
        <v>332</v>
      </c>
      <c r="D153" s="115" t="s">
        <v>58</v>
      </c>
      <c r="E153" s="115" t="s">
        <v>28</v>
      </c>
      <c r="F153" s="116" t="s">
        <v>202</v>
      </c>
      <c r="G153" s="117" t="s">
        <v>204</v>
      </c>
      <c r="H153" s="118">
        <v>4.66</v>
      </c>
      <c r="I153" s="119"/>
      <c r="J153" s="119">
        <v>1</v>
      </c>
      <c r="K153" s="119"/>
      <c r="L153" s="119"/>
      <c r="M153" s="119">
        <v>1</v>
      </c>
      <c r="N153" s="119">
        <v>1</v>
      </c>
      <c r="O153" s="119"/>
      <c r="P153" s="119">
        <v>1</v>
      </c>
      <c r="Q153" s="126"/>
      <c r="R153" s="120">
        <f>'Úklid kategorie'!$F$9</f>
        <v>0</v>
      </c>
      <c r="S153" s="121">
        <f t="shared" si="10"/>
        <v>123.54529866666667</v>
      </c>
      <c r="T153" s="122">
        <f t="shared" si="8"/>
        <v>0</v>
      </c>
      <c r="U153" s="122">
        <f t="shared" si="9"/>
        <v>0</v>
      </c>
      <c r="V153" s="123">
        <f t="shared" si="11"/>
        <v>0</v>
      </c>
    </row>
    <row r="154" spans="1:55" x14ac:dyDescent="0.25">
      <c r="A154" s="114">
        <v>147</v>
      </c>
      <c r="B154" s="115" t="s">
        <v>209</v>
      </c>
      <c r="C154" s="115" t="s">
        <v>332</v>
      </c>
      <c r="D154" s="115" t="s">
        <v>60</v>
      </c>
      <c r="E154" s="115" t="s">
        <v>337</v>
      </c>
      <c r="F154" s="116" t="s">
        <v>202</v>
      </c>
      <c r="G154" s="117" t="s">
        <v>204</v>
      </c>
      <c r="H154" s="118">
        <v>2.81</v>
      </c>
      <c r="I154" s="119"/>
      <c r="J154" s="119">
        <v>1</v>
      </c>
      <c r="K154" s="119"/>
      <c r="L154" s="119"/>
      <c r="M154" s="119">
        <v>1</v>
      </c>
      <c r="N154" s="119">
        <v>1</v>
      </c>
      <c r="O154" s="119"/>
      <c r="P154" s="119">
        <v>1</v>
      </c>
      <c r="Q154" s="126"/>
      <c r="R154" s="120">
        <f>'Úklid kategorie'!$F$9</f>
        <v>0</v>
      </c>
      <c r="S154" s="121">
        <f t="shared" si="10"/>
        <v>74.498345333333333</v>
      </c>
      <c r="T154" s="122">
        <f t="shared" si="8"/>
        <v>0</v>
      </c>
      <c r="U154" s="122">
        <f t="shared" si="9"/>
        <v>0</v>
      </c>
      <c r="V154" s="123">
        <f t="shared" si="11"/>
        <v>0</v>
      </c>
    </row>
    <row r="155" spans="1:55" x14ac:dyDescent="0.25">
      <c r="A155" s="114">
        <v>148</v>
      </c>
      <c r="B155" s="115" t="s">
        <v>209</v>
      </c>
      <c r="C155" s="115" t="s">
        <v>332</v>
      </c>
      <c r="D155" s="115" t="s">
        <v>61</v>
      </c>
      <c r="E155" s="115" t="s">
        <v>31</v>
      </c>
      <c r="F155" s="116" t="s">
        <v>202</v>
      </c>
      <c r="G155" s="117" t="s">
        <v>204</v>
      </c>
      <c r="H155" s="118">
        <v>4.3600000000000003</v>
      </c>
      <c r="I155" s="119"/>
      <c r="J155" s="119">
        <v>1</v>
      </c>
      <c r="K155" s="119"/>
      <c r="L155" s="119"/>
      <c r="M155" s="119">
        <v>1</v>
      </c>
      <c r="N155" s="119">
        <v>1</v>
      </c>
      <c r="O155" s="119"/>
      <c r="P155" s="119">
        <v>1</v>
      </c>
      <c r="Q155" s="126"/>
      <c r="R155" s="120">
        <f>'Úklid kategorie'!$F$9</f>
        <v>0</v>
      </c>
      <c r="S155" s="121">
        <f t="shared" si="10"/>
        <v>115.59173866666669</v>
      </c>
      <c r="T155" s="122">
        <f t="shared" si="8"/>
        <v>0</v>
      </c>
      <c r="U155" s="122">
        <f t="shared" si="9"/>
        <v>0</v>
      </c>
      <c r="V155" s="123">
        <f t="shared" si="11"/>
        <v>0</v>
      </c>
    </row>
    <row r="156" spans="1:55" x14ac:dyDescent="0.25">
      <c r="A156" s="89">
        <v>149</v>
      </c>
      <c r="B156" s="90" t="s">
        <v>209</v>
      </c>
      <c r="C156" s="90" t="s">
        <v>332</v>
      </c>
      <c r="D156" s="90" t="s">
        <v>62</v>
      </c>
      <c r="E156" s="90" t="s">
        <v>338</v>
      </c>
      <c r="F156" s="91" t="s">
        <v>363</v>
      </c>
      <c r="G156" s="69" t="s">
        <v>205</v>
      </c>
      <c r="H156" s="93">
        <v>16.690000000000001</v>
      </c>
      <c r="I156" s="70"/>
      <c r="J156" s="70">
        <v>1</v>
      </c>
      <c r="K156" s="70"/>
      <c r="L156" s="70"/>
      <c r="M156" s="70">
        <v>1</v>
      </c>
      <c r="N156" s="70">
        <v>1</v>
      </c>
      <c r="O156" s="70">
        <v>1</v>
      </c>
      <c r="P156" s="70">
        <v>1</v>
      </c>
      <c r="Q156" s="70">
        <v>1</v>
      </c>
      <c r="R156" s="71">
        <f>'Úklid kategorie'!$F$7</f>
        <v>0</v>
      </c>
      <c r="S156" s="72">
        <f t="shared" si="10"/>
        <v>449.43722133333335</v>
      </c>
      <c r="T156" s="73">
        <f t="shared" si="8"/>
        <v>0</v>
      </c>
      <c r="U156" s="73">
        <f t="shared" si="9"/>
        <v>0</v>
      </c>
      <c r="V156" s="74">
        <f t="shared" si="11"/>
        <v>0</v>
      </c>
    </row>
    <row r="157" spans="1:55" x14ac:dyDescent="0.25">
      <c r="A157" s="89">
        <v>150</v>
      </c>
      <c r="B157" s="90" t="s">
        <v>209</v>
      </c>
      <c r="C157" s="90" t="s">
        <v>332</v>
      </c>
      <c r="D157" s="90" t="s">
        <v>63</v>
      </c>
      <c r="E157" s="90" t="s">
        <v>186</v>
      </c>
      <c r="F157" s="91" t="s">
        <v>363</v>
      </c>
      <c r="G157" s="69" t="s">
        <v>205</v>
      </c>
      <c r="H157" s="93">
        <v>39.96</v>
      </c>
      <c r="I157" s="70"/>
      <c r="J157" s="70">
        <v>1</v>
      </c>
      <c r="K157" s="70"/>
      <c r="L157" s="70"/>
      <c r="M157" s="70">
        <v>1</v>
      </c>
      <c r="N157" s="70">
        <v>1</v>
      </c>
      <c r="O157" s="70">
        <v>1</v>
      </c>
      <c r="P157" s="70">
        <v>1</v>
      </c>
      <c r="Q157" s="70">
        <v>1</v>
      </c>
      <c r="R157" s="71">
        <f>'Úklid kategorie'!$F$7</f>
        <v>0</v>
      </c>
      <c r="S157" s="72">
        <f t="shared" si="10"/>
        <v>1076.0641919999998</v>
      </c>
      <c r="T157" s="73">
        <f t="shared" si="8"/>
        <v>0</v>
      </c>
      <c r="U157" s="73">
        <f t="shared" si="9"/>
        <v>0</v>
      </c>
      <c r="V157" s="74">
        <f t="shared" si="11"/>
        <v>0</v>
      </c>
    </row>
    <row r="158" spans="1:55" x14ac:dyDescent="0.25">
      <c r="A158" s="127">
        <v>151</v>
      </c>
      <c r="B158" s="128" t="s">
        <v>209</v>
      </c>
      <c r="C158" s="128" t="s">
        <v>332</v>
      </c>
      <c r="D158" s="128" t="s">
        <v>64</v>
      </c>
      <c r="E158" s="128" t="s">
        <v>339</v>
      </c>
      <c r="F158" s="129" t="s">
        <v>367</v>
      </c>
      <c r="G158" s="130" t="s">
        <v>372</v>
      </c>
      <c r="H158" s="131">
        <v>205</v>
      </c>
      <c r="I158" s="132"/>
      <c r="J158" s="132"/>
      <c r="K158" s="132"/>
      <c r="L158" s="132"/>
      <c r="M158" s="133">
        <v>1</v>
      </c>
      <c r="N158" s="133">
        <v>1</v>
      </c>
      <c r="O158" s="132"/>
      <c r="P158" s="133"/>
      <c r="Q158" s="133"/>
      <c r="R158" s="134">
        <f>'Úklid kategorie'!$F$10</f>
        <v>0</v>
      </c>
      <c r="S158" s="135">
        <f t="shared" si="10"/>
        <v>1095.7660000000001</v>
      </c>
      <c r="T158" s="136">
        <f t="shared" si="8"/>
        <v>0</v>
      </c>
      <c r="U158" s="136">
        <f t="shared" si="9"/>
        <v>0</v>
      </c>
      <c r="V158" s="137">
        <f t="shared" si="11"/>
        <v>0</v>
      </c>
    </row>
    <row r="159" spans="1:55" x14ac:dyDescent="0.25">
      <c r="A159" s="94">
        <v>152</v>
      </c>
      <c r="B159" s="95" t="s">
        <v>209</v>
      </c>
      <c r="C159" s="95" t="s">
        <v>332</v>
      </c>
      <c r="D159" s="95" t="s">
        <v>340</v>
      </c>
      <c r="E159" s="95" t="s">
        <v>341</v>
      </c>
      <c r="F159" s="96" t="s">
        <v>363</v>
      </c>
      <c r="G159" s="97" t="s">
        <v>366</v>
      </c>
      <c r="H159" s="98">
        <v>71.55</v>
      </c>
      <c r="I159" s="99"/>
      <c r="J159" s="99">
        <v>1</v>
      </c>
      <c r="K159" s="99"/>
      <c r="L159" s="99"/>
      <c r="M159" s="99">
        <v>1</v>
      </c>
      <c r="N159" s="99">
        <v>1</v>
      </c>
      <c r="O159" s="99">
        <v>1</v>
      </c>
      <c r="P159" s="99">
        <v>1</v>
      </c>
      <c r="Q159" s="99">
        <v>1</v>
      </c>
      <c r="R159" s="100">
        <f>'Úklid kategorie'!$F$8</f>
        <v>0</v>
      </c>
      <c r="S159" s="101">
        <f t="shared" si="10"/>
        <v>1926.7365599999998</v>
      </c>
      <c r="T159" s="102">
        <f t="shared" si="8"/>
        <v>0</v>
      </c>
      <c r="U159" s="102">
        <f t="shared" si="9"/>
        <v>0</v>
      </c>
      <c r="V159" s="103">
        <f t="shared" si="11"/>
        <v>0</v>
      </c>
    </row>
    <row r="160" spans="1:55" x14ac:dyDescent="0.25">
      <c r="A160" s="94">
        <v>153</v>
      </c>
      <c r="B160" s="95" t="s">
        <v>209</v>
      </c>
      <c r="C160" s="95" t="s">
        <v>332</v>
      </c>
      <c r="D160" s="95" t="s">
        <v>342</v>
      </c>
      <c r="E160" s="95" t="s">
        <v>343</v>
      </c>
      <c r="F160" s="96" t="s">
        <v>363</v>
      </c>
      <c r="G160" s="97" t="s">
        <v>366</v>
      </c>
      <c r="H160" s="98">
        <v>71.56</v>
      </c>
      <c r="I160" s="99"/>
      <c r="J160" s="99">
        <v>1</v>
      </c>
      <c r="K160" s="99"/>
      <c r="L160" s="99"/>
      <c r="M160" s="99">
        <v>1</v>
      </c>
      <c r="N160" s="99">
        <v>1</v>
      </c>
      <c r="O160" s="99">
        <v>1</v>
      </c>
      <c r="P160" s="99">
        <v>1</v>
      </c>
      <c r="Q160" s="99">
        <v>1</v>
      </c>
      <c r="R160" s="100">
        <f>'Úklid kategorie'!$F$8</f>
        <v>0</v>
      </c>
      <c r="S160" s="101">
        <f t="shared" si="10"/>
        <v>1927.0058453333334</v>
      </c>
      <c r="T160" s="102">
        <f t="shared" si="8"/>
        <v>0</v>
      </c>
      <c r="U160" s="102">
        <f t="shared" si="9"/>
        <v>0</v>
      </c>
      <c r="V160" s="103">
        <f t="shared" si="11"/>
        <v>0</v>
      </c>
    </row>
    <row r="161" spans="1:55" x14ac:dyDescent="0.25">
      <c r="A161" s="94">
        <v>154</v>
      </c>
      <c r="B161" s="95" t="s">
        <v>209</v>
      </c>
      <c r="C161" s="95" t="s">
        <v>332</v>
      </c>
      <c r="D161" s="95" t="s">
        <v>344</v>
      </c>
      <c r="E161" s="95" t="s">
        <v>345</v>
      </c>
      <c r="F161" s="96" t="s">
        <v>363</v>
      </c>
      <c r="G161" s="97" t="s">
        <v>366</v>
      </c>
      <c r="H161" s="98">
        <v>71.569999999999993</v>
      </c>
      <c r="I161" s="99"/>
      <c r="J161" s="99">
        <v>1</v>
      </c>
      <c r="K161" s="99"/>
      <c r="L161" s="99"/>
      <c r="M161" s="99">
        <v>1</v>
      </c>
      <c r="N161" s="99">
        <v>1</v>
      </c>
      <c r="O161" s="99">
        <v>1</v>
      </c>
      <c r="P161" s="99">
        <v>1</v>
      </c>
      <c r="Q161" s="99">
        <v>1</v>
      </c>
      <c r="R161" s="100">
        <f>'Úklid kategorie'!$F$8</f>
        <v>0</v>
      </c>
      <c r="S161" s="101">
        <f t="shared" si="10"/>
        <v>1927.2751306666662</v>
      </c>
      <c r="T161" s="102">
        <f t="shared" si="8"/>
        <v>0</v>
      </c>
      <c r="U161" s="102">
        <f t="shared" si="9"/>
        <v>0</v>
      </c>
      <c r="V161" s="103">
        <f t="shared" si="11"/>
        <v>0</v>
      </c>
    </row>
    <row r="162" spans="1:55" x14ac:dyDescent="0.25">
      <c r="A162" s="94">
        <v>155</v>
      </c>
      <c r="B162" s="95" t="s">
        <v>209</v>
      </c>
      <c r="C162" s="95" t="s">
        <v>332</v>
      </c>
      <c r="D162" s="95" t="s">
        <v>65</v>
      </c>
      <c r="E162" s="95" t="s">
        <v>346</v>
      </c>
      <c r="F162" s="96" t="s">
        <v>363</v>
      </c>
      <c r="G162" s="97" t="s">
        <v>366</v>
      </c>
      <c r="H162" s="98">
        <v>229.8</v>
      </c>
      <c r="I162" s="99"/>
      <c r="J162" s="99">
        <v>1</v>
      </c>
      <c r="K162" s="99"/>
      <c r="L162" s="99"/>
      <c r="M162" s="99">
        <v>1</v>
      </c>
      <c r="N162" s="99">
        <v>1</v>
      </c>
      <c r="O162" s="99">
        <v>1</v>
      </c>
      <c r="P162" s="99">
        <v>1</v>
      </c>
      <c r="Q162" s="99">
        <v>1</v>
      </c>
      <c r="R162" s="100">
        <f>'Úklid kategorie'!$F$8</f>
        <v>0</v>
      </c>
      <c r="S162" s="101">
        <f t="shared" si="10"/>
        <v>6188.1769600000007</v>
      </c>
      <c r="T162" s="102">
        <f t="shared" si="8"/>
        <v>0</v>
      </c>
      <c r="U162" s="102">
        <f t="shared" si="9"/>
        <v>0</v>
      </c>
      <c r="V162" s="103">
        <f t="shared" si="11"/>
        <v>0</v>
      </c>
    </row>
    <row r="163" spans="1:55" x14ac:dyDescent="0.25">
      <c r="A163" s="86">
        <v>156</v>
      </c>
      <c r="B163" s="87" t="s">
        <v>209</v>
      </c>
      <c r="C163" s="87" t="s">
        <v>332</v>
      </c>
      <c r="D163" s="87" t="s">
        <v>66</v>
      </c>
      <c r="E163" s="87" t="s">
        <v>12</v>
      </c>
      <c r="F163" s="83" t="s">
        <v>202</v>
      </c>
      <c r="G163" s="76" t="s">
        <v>362</v>
      </c>
      <c r="H163" s="85">
        <v>23.18</v>
      </c>
      <c r="I163" s="82"/>
      <c r="J163" s="77">
        <v>1</v>
      </c>
      <c r="K163" s="77"/>
      <c r="L163" s="77"/>
      <c r="M163" s="77">
        <v>1</v>
      </c>
      <c r="N163" s="77"/>
      <c r="O163" s="77">
        <v>1</v>
      </c>
      <c r="P163" s="77">
        <v>1</v>
      </c>
      <c r="Q163" s="77">
        <v>1</v>
      </c>
      <c r="R163" s="78">
        <f>'Úklid kategorie'!$F$6</f>
        <v>0</v>
      </c>
      <c r="S163" s="79">
        <f t="shared" si="10"/>
        <v>601.02340266666658</v>
      </c>
      <c r="T163" s="80">
        <f t="shared" si="8"/>
        <v>0</v>
      </c>
      <c r="U163" s="80">
        <f t="shared" si="9"/>
        <v>0</v>
      </c>
      <c r="V163" s="81">
        <f t="shared" si="11"/>
        <v>0</v>
      </c>
    </row>
    <row r="164" spans="1:55" x14ac:dyDescent="0.25">
      <c r="A164" s="89">
        <v>157</v>
      </c>
      <c r="B164" s="90" t="s">
        <v>209</v>
      </c>
      <c r="C164" s="90" t="s">
        <v>332</v>
      </c>
      <c r="D164" s="90" t="s">
        <v>67</v>
      </c>
      <c r="E164" s="90" t="s">
        <v>287</v>
      </c>
      <c r="F164" s="91" t="s">
        <v>363</v>
      </c>
      <c r="G164" s="69" t="s">
        <v>205</v>
      </c>
      <c r="H164" s="93">
        <v>23.42</v>
      </c>
      <c r="I164" s="70"/>
      <c r="J164" s="70">
        <v>1</v>
      </c>
      <c r="K164" s="70"/>
      <c r="L164" s="70"/>
      <c r="M164" s="70">
        <v>1</v>
      </c>
      <c r="N164" s="70">
        <v>1</v>
      </c>
      <c r="O164" s="70">
        <v>1</v>
      </c>
      <c r="P164" s="70">
        <v>1</v>
      </c>
      <c r="Q164" s="70">
        <v>1</v>
      </c>
      <c r="R164" s="71">
        <f>'Úklid kategorie'!$F$7</f>
        <v>0</v>
      </c>
      <c r="S164" s="72">
        <f t="shared" si="10"/>
        <v>630.66625066666666</v>
      </c>
      <c r="T164" s="73">
        <f t="shared" si="8"/>
        <v>0</v>
      </c>
      <c r="U164" s="73">
        <f t="shared" si="9"/>
        <v>0</v>
      </c>
      <c r="V164" s="74">
        <f t="shared" si="11"/>
        <v>0</v>
      </c>
    </row>
    <row r="165" spans="1:55" x14ac:dyDescent="0.25">
      <c r="A165" s="89">
        <v>158</v>
      </c>
      <c r="B165" s="90" t="s">
        <v>209</v>
      </c>
      <c r="C165" s="90" t="s">
        <v>332</v>
      </c>
      <c r="D165" s="90" t="s">
        <v>68</v>
      </c>
      <c r="E165" s="90" t="s">
        <v>287</v>
      </c>
      <c r="F165" s="91" t="s">
        <v>363</v>
      </c>
      <c r="G165" s="69" t="s">
        <v>205</v>
      </c>
      <c r="H165" s="93">
        <v>22.05</v>
      </c>
      <c r="I165" s="70"/>
      <c r="J165" s="70">
        <v>1</v>
      </c>
      <c r="K165" s="70"/>
      <c r="L165" s="70"/>
      <c r="M165" s="70">
        <v>1</v>
      </c>
      <c r="N165" s="70">
        <v>1</v>
      </c>
      <c r="O165" s="70">
        <v>1</v>
      </c>
      <c r="P165" s="70">
        <v>1</v>
      </c>
      <c r="Q165" s="70">
        <v>1</v>
      </c>
      <c r="R165" s="71">
        <f>'Úklid kategorie'!$F$7</f>
        <v>0</v>
      </c>
      <c r="S165" s="72">
        <f t="shared" si="10"/>
        <v>593.77415999999994</v>
      </c>
      <c r="T165" s="73">
        <f t="shared" si="8"/>
        <v>0</v>
      </c>
      <c r="U165" s="73">
        <f t="shared" si="9"/>
        <v>0</v>
      </c>
      <c r="V165" s="74">
        <f t="shared" si="11"/>
        <v>0</v>
      </c>
    </row>
    <row r="166" spans="1:55" x14ac:dyDescent="0.25">
      <c r="A166" s="92">
        <v>159</v>
      </c>
      <c r="B166" s="91" t="s">
        <v>209</v>
      </c>
      <c r="C166" s="91" t="s">
        <v>332</v>
      </c>
      <c r="D166" s="91" t="s">
        <v>69</v>
      </c>
      <c r="E166" s="91" t="s">
        <v>287</v>
      </c>
      <c r="F166" s="91" t="s">
        <v>363</v>
      </c>
      <c r="G166" s="69" t="s">
        <v>205</v>
      </c>
      <c r="H166" s="93">
        <v>22.05</v>
      </c>
      <c r="I166" s="75"/>
      <c r="J166" s="70">
        <v>1</v>
      </c>
      <c r="K166" s="70"/>
      <c r="L166" s="70"/>
      <c r="M166" s="70">
        <v>1</v>
      </c>
      <c r="N166" s="70">
        <v>1</v>
      </c>
      <c r="O166" s="70">
        <v>1</v>
      </c>
      <c r="P166" s="70">
        <v>1</v>
      </c>
      <c r="Q166" s="70">
        <v>1</v>
      </c>
      <c r="R166" s="71">
        <f>'Úklid kategorie'!$F$7</f>
        <v>0</v>
      </c>
      <c r="S166" s="72">
        <f t="shared" si="10"/>
        <v>593.77415999999994</v>
      </c>
      <c r="T166" s="73">
        <f t="shared" si="8"/>
        <v>0</v>
      </c>
      <c r="U166" s="73">
        <f t="shared" si="9"/>
        <v>0</v>
      </c>
      <c r="V166" s="74">
        <f t="shared" si="11"/>
        <v>0</v>
      </c>
      <c r="AH166" s="2"/>
      <c r="AI166" s="2"/>
      <c r="AJ166" s="2"/>
      <c r="AQ166" s="2"/>
      <c r="AR166" s="2"/>
      <c r="AS166" s="2"/>
      <c r="BA166" s="2"/>
      <c r="BB166" s="2"/>
      <c r="BC166" s="2"/>
    </row>
    <row r="167" spans="1:55" x14ac:dyDescent="0.25">
      <c r="A167" s="92">
        <v>160</v>
      </c>
      <c r="B167" s="91" t="s">
        <v>209</v>
      </c>
      <c r="C167" s="91" t="s">
        <v>332</v>
      </c>
      <c r="D167" s="91" t="s">
        <v>184</v>
      </c>
      <c r="E167" s="91" t="s">
        <v>287</v>
      </c>
      <c r="F167" s="91" t="s">
        <v>363</v>
      </c>
      <c r="G167" s="69" t="s">
        <v>205</v>
      </c>
      <c r="H167" s="93">
        <v>23.62</v>
      </c>
      <c r="I167" s="75"/>
      <c r="J167" s="70">
        <v>1</v>
      </c>
      <c r="K167" s="70"/>
      <c r="L167" s="70"/>
      <c r="M167" s="70">
        <v>1</v>
      </c>
      <c r="N167" s="70">
        <v>1</v>
      </c>
      <c r="O167" s="70">
        <v>1</v>
      </c>
      <c r="P167" s="70">
        <v>1</v>
      </c>
      <c r="Q167" s="70">
        <v>1</v>
      </c>
      <c r="R167" s="71">
        <f>'Úklid kategorie'!$F$7</f>
        <v>0</v>
      </c>
      <c r="S167" s="72">
        <f t="shared" si="10"/>
        <v>636.05195733333335</v>
      </c>
      <c r="T167" s="73">
        <f t="shared" si="8"/>
        <v>0</v>
      </c>
      <c r="U167" s="73">
        <f t="shared" si="9"/>
        <v>0</v>
      </c>
      <c r="V167" s="74">
        <f t="shared" si="11"/>
        <v>0</v>
      </c>
      <c r="AH167" s="2"/>
      <c r="AI167" s="2"/>
      <c r="AJ167" s="2"/>
      <c r="AQ167" s="2"/>
      <c r="AR167" s="2"/>
      <c r="AS167" s="2"/>
      <c r="BA167" s="2"/>
      <c r="BB167" s="2"/>
      <c r="BC167" s="2"/>
    </row>
    <row r="168" spans="1:55" x14ac:dyDescent="0.25">
      <c r="A168" s="92">
        <v>161</v>
      </c>
      <c r="B168" s="91" t="s">
        <v>209</v>
      </c>
      <c r="C168" s="91" t="s">
        <v>332</v>
      </c>
      <c r="D168" s="91" t="s">
        <v>175</v>
      </c>
      <c r="E168" s="91" t="s">
        <v>287</v>
      </c>
      <c r="F168" s="91" t="s">
        <v>363</v>
      </c>
      <c r="G168" s="69" t="s">
        <v>205</v>
      </c>
      <c r="H168" s="93">
        <v>13.49</v>
      </c>
      <c r="I168" s="75"/>
      <c r="J168" s="70">
        <v>1</v>
      </c>
      <c r="K168" s="70"/>
      <c r="L168" s="70"/>
      <c r="M168" s="70">
        <v>1</v>
      </c>
      <c r="N168" s="70">
        <v>1</v>
      </c>
      <c r="O168" s="70">
        <v>1</v>
      </c>
      <c r="P168" s="70">
        <v>1</v>
      </c>
      <c r="Q168" s="70">
        <v>1</v>
      </c>
      <c r="R168" s="71">
        <f>'Úklid kategorie'!$F$7</f>
        <v>0</v>
      </c>
      <c r="S168" s="72">
        <f t="shared" si="10"/>
        <v>363.26591466666667</v>
      </c>
      <c r="T168" s="73">
        <f t="shared" si="8"/>
        <v>0</v>
      </c>
      <c r="U168" s="73">
        <f t="shared" si="9"/>
        <v>0</v>
      </c>
      <c r="V168" s="74">
        <f t="shared" si="11"/>
        <v>0</v>
      </c>
      <c r="AH168" s="2"/>
      <c r="AI168" s="2"/>
      <c r="AJ168" s="2"/>
      <c r="AQ168" s="2"/>
      <c r="AR168" s="2"/>
      <c r="AS168" s="2"/>
      <c r="BA168" s="2"/>
      <c r="BB168" s="2"/>
      <c r="BC168" s="2"/>
    </row>
    <row r="169" spans="1:55" x14ac:dyDescent="0.25">
      <c r="A169" s="124">
        <v>162</v>
      </c>
      <c r="B169" s="116" t="s">
        <v>209</v>
      </c>
      <c r="C169" s="116" t="s">
        <v>332</v>
      </c>
      <c r="D169" s="116" t="s">
        <v>174</v>
      </c>
      <c r="E169" s="116" t="s">
        <v>28</v>
      </c>
      <c r="F169" s="116" t="s">
        <v>202</v>
      </c>
      <c r="G169" s="117" t="s">
        <v>204</v>
      </c>
      <c r="H169" s="118">
        <v>4.66</v>
      </c>
      <c r="I169" s="125"/>
      <c r="J169" s="119">
        <v>1</v>
      </c>
      <c r="K169" s="119"/>
      <c r="L169" s="119"/>
      <c r="M169" s="119">
        <v>1</v>
      </c>
      <c r="N169" s="119">
        <v>1</v>
      </c>
      <c r="O169" s="119"/>
      <c r="P169" s="119">
        <v>1</v>
      </c>
      <c r="Q169" s="125"/>
      <c r="R169" s="120">
        <f>'Úklid kategorie'!$F$9</f>
        <v>0</v>
      </c>
      <c r="S169" s="121">
        <f t="shared" si="10"/>
        <v>123.54529866666667</v>
      </c>
      <c r="T169" s="122">
        <f t="shared" si="8"/>
        <v>0</v>
      </c>
      <c r="U169" s="122">
        <f t="shared" si="9"/>
        <v>0</v>
      </c>
      <c r="V169" s="123">
        <f t="shared" si="11"/>
        <v>0</v>
      </c>
      <c r="AH169" s="2"/>
      <c r="AI169" s="2"/>
      <c r="AJ169" s="2"/>
      <c r="AQ169" s="2"/>
      <c r="AR169" s="2"/>
      <c r="AS169" s="2"/>
      <c r="BA169" s="2"/>
      <c r="BB169" s="2"/>
      <c r="BC169" s="2"/>
    </row>
    <row r="170" spans="1:55" x14ac:dyDescent="0.25">
      <c r="A170" s="149">
        <v>163</v>
      </c>
      <c r="B170" s="140" t="s">
        <v>209</v>
      </c>
      <c r="C170" s="140" t="s">
        <v>332</v>
      </c>
      <c r="D170" s="140" t="s">
        <v>173</v>
      </c>
      <c r="E170" s="140" t="s">
        <v>30</v>
      </c>
      <c r="F170" s="140" t="s">
        <v>202</v>
      </c>
      <c r="G170" s="141" t="s">
        <v>206</v>
      </c>
      <c r="H170" s="142">
        <v>1.28</v>
      </c>
      <c r="I170" s="147"/>
      <c r="J170" s="147"/>
      <c r="K170" s="147"/>
      <c r="L170" s="147"/>
      <c r="M170" s="147"/>
      <c r="N170" s="143">
        <v>1</v>
      </c>
      <c r="O170" s="143"/>
      <c r="P170" s="143">
        <v>1</v>
      </c>
      <c r="Q170" s="147"/>
      <c r="R170" s="150">
        <f>'Úklid kategorie'!$F$11</f>
        <v>0</v>
      </c>
      <c r="S170" s="144">
        <f t="shared" si="10"/>
        <v>1.4933333333333334</v>
      </c>
      <c r="T170" s="145">
        <f t="shared" si="8"/>
        <v>0</v>
      </c>
      <c r="U170" s="145">
        <f t="shared" si="9"/>
        <v>0</v>
      </c>
      <c r="V170" s="146">
        <f t="shared" si="11"/>
        <v>0</v>
      </c>
      <c r="AH170" s="2"/>
      <c r="AI170" s="2"/>
      <c r="AJ170" s="2"/>
      <c r="AQ170" s="2"/>
      <c r="AR170" s="2"/>
      <c r="AS170" s="2"/>
      <c r="BA170" s="2"/>
      <c r="BB170" s="2"/>
      <c r="BC170" s="2"/>
    </row>
    <row r="171" spans="1:55" s="167" customFormat="1" x14ac:dyDescent="0.25">
      <c r="A171" s="160">
        <v>164</v>
      </c>
      <c r="B171" s="158" t="s">
        <v>209</v>
      </c>
      <c r="C171" s="158" t="s">
        <v>332</v>
      </c>
      <c r="D171" s="158" t="s">
        <v>172</v>
      </c>
      <c r="E171" s="158" t="s">
        <v>234</v>
      </c>
      <c r="F171" s="158" t="s">
        <v>202</v>
      </c>
      <c r="G171" s="159"/>
      <c r="H171" s="161"/>
      <c r="I171" s="162"/>
      <c r="J171" s="162"/>
      <c r="K171" s="162"/>
      <c r="L171" s="162"/>
      <c r="M171" s="162"/>
      <c r="N171" s="162"/>
      <c r="O171" s="162"/>
      <c r="P171" s="162"/>
      <c r="Q171" s="162"/>
      <c r="R171" s="163"/>
      <c r="S171" s="164">
        <f t="shared" si="10"/>
        <v>0</v>
      </c>
      <c r="T171" s="165">
        <f t="shared" si="8"/>
        <v>0</v>
      </c>
      <c r="U171" s="165">
        <f t="shared" si="9"/>
        <v>0</v>
      </c>
      <c r="V171" s="166">
        <f t="shared" si="11"/>
        <v>0</v>
      </c>
      <c r="AH171" s="168"/>
      <c r="AI171" s="168"/>
      <c r="AJ171" s="168"/>
      <c r="AQ171" s="168"/>
      <c r="AR171" s="168"/>
      <c r="AS171" s="168"/>
      <c r="BA171" s="168"/>
      <c r="BB171" s="168"/>
      <c r="BC171" s="168"/>
    </row>
    <row r="172" spans="1:55" x14ac:dyDescent="0.25">
      <c r="A172" s="124">
        <v>165</v>
      </c>
      <c r="B172" s="116" t="s">
        <v>209</v>
      </c>
      <c r="C172" s="116" t="s">
        <v>332</v>
      </c>
      <c r="D172" s="116" t="s">
        <v>176</v>
      </c>
      <c r="E172" s="116" t="s">
        <v>31</v>
      </c>
      <c r="F172" s="116" t="s">
        <v>202</v>
      </c>
      <c r="G172" s="117" t="s">
        <v>204</v>
      </c>
      <c r="H172" s="118">
        <v>4.4000000000000004</v>
      </c>
      <c r="I172" s="125"/>
      <c r="J172" s="119">
        <v>1</v>
      </c>
      <c r="K172" s="119"/>
      <c r="L172" s="119"/>
      <c r="M172" s="119">
        <v>1</v>
      </c>
      <c r="N172" s="119">
        <v>1</v>
      </c>
      <c r="O172" s="119"/>
      <c r="P172" s="119">
        <v>1</v>
      </c>
      <c r="Q172" s="125"/>
      <c r="R172" s="120">
        <f>'Úklid kategorie'!$F$9</f>
        <v>0</v>
      </c>
      <c r="S172" s="121">
        <f t="shared" si="10"/>
        <v>116.65221333333335</v>
      </c>
      <c r="T172" s="122">
        <f t="shared" si="8"/>
        <v>0</v>
      </c>
      <c r="U172" s="122">
        <f t="shared" si="9"/>
        <v>0</v>
      </c>
      <c r="V172" s="123">
        <f t="shared" si="11"/>
        <v>0</v>
      </c>
      <c r="AH172" s="2"/>
      <c r="AI172" s="2"/>
      <c r="AJ172" s="2"/>
      <c r="AQ172" s="2"/>
      <c r="AR172" s="2"/>
      <c r="AS172" s="2"/>
      <c r="BA172" s="2"/>
      <c r="BB172" s="2"/>
      <c r="BC172" s="2"/>
    </row>
    <row r="173" spans="1:55" x14ac:dyDescent="0.25">
      <c r="A173" s="89">
        <v>166</v>
      </c>
      <c r="B173" s="90" t="s">
        <v>209</v>
      </c>
      <c r="C173" s="90" t="s">
        <v>332</v>
      </c>
      <c r="D173" s="90" t="s">
        <v>180</v>
      </c>
      <c r="E173" s="90" t="s">
        <v>347</v>
      </c>
      <c r="F173" s="91" t="s">
        <v>363</v>
      </c>
      <c r="G173" s="69" t="s">
        <v>205</v>
      </c>
      <c r="H173" s="93">
        <v>24.31</v>
      </c>
      <c r="I173" s="70"/>
      <c r="J173" s="70">
        <v>1</v>
      </c>
      <c r="K173" s="70"/>
      <c r="L173" s="70"/>
      <c r="M173" s="70">
        <v>1</v>
      </c>
      <c r="N173" s="70">
        <v>1</v>
      </c>
      <c r="O173" s="70">
        <v>1</v>
      </c>
      <c r="P173" s="70">
        <v>1</v>
      </c>
      <c r="Q173" s="70">
        <v>1</v>
      </c>
      <c r="R173" s="71">
        <f>'Úklid kategorie'!$F$7</f>
        <v>0</v>
      </c>
      <c r="S173" s="72">
        <f t="shared" si="10"/>
        <v>654.63264533333324</v>
      </c>
      <c r="T173" s="73">
        <f t="shared" si="8"/>
        <v>0</v>
      </c>
      <c r="U173" s="73">
        <f t="shared" si="9"/>
        <v>0</v>
      </c>
      <c r="V173" s="74">
        <f t="shared" si="11"/>
        <v>0</v>
      </c>
    </row>
    <row r="174" spans="1:55" x14ac:dyDescent="0.25">
      <c r="A174" s="89">
        <v>167</v>
      </c>
      <c r="B174" s="90" t="s">
        <v>209</v>
      </c>
      <c r="C174" s="90" t="s">
        <v>332</v>
      </c>
      <c r="D174" s="90" t="s">
        <v>185</v>
      </c>
      <c r="E174" s="90" t="s">
        <v>287</v>
      </c>
      <c r="F174" s="91" t="s">
        <v>363</v>
      </c>
      <c r="G174" s="69" t="s">
        <v>205</v>
      </c>
      <c r="H174" s="93">
        <v>13.49</v>
      </c>
      <c r="I174" s="75"/>
      <c r="J174" s="70">
        <v>1</v>
      </c>
      <c r="K174" s="70"/>
      <c r="L174" s="70"/>
      <c r="M174" s="70">
        <v>1</v>
      </c>
      <c r="N174" s="70">
        <v>1</v>
      </c>
      <c r="O174" s="70">
        <v>1</v>
      </c>
      <c r="P174" s="70">
        <v>1</v>
      </c>
      <c r="Q174" s="70">
        <v>1</v>
      </c>
      <c r="R174" s="71">
        <f>'Úklid kategorie'!$F$7</f>
        <v>0</v>
      </c>
      <c r="S174" s="72">
        <f t="shared" si="10"/>
        <v>363.26591466666667</v>
      </c>
      <c r="T174" s="73">
        <f t="shared" si="8"/>
        <v>0</v>
      </c>
      <c r="U174" s="73">
        <f t="shared" si="9"/>
        <v>0</v>
      </c>
      <c r="V174" s="74">
        <f t="shared" si="11"/>
        <v>0</v>
      </c>
    </row>
    <row r="175" spans="1:55" x14ac:dyDescent="0.25">
      <c r="A175" s="89">
        <v>168</v>
      </c>
      <c r="B175" s="90" t="s">
        <v>209</v>
      </c>
      <c r="C175" s="90" t="s">
        <v>332</v>
      </c>
      <c r="D175" s="90" t="s">
        <v>183</v>
      </c>
      <c r="E175" s="90" t="s">
        <v>287</v>
      </c>
      <c r="F175" s="91" t="s">
        <v>363</v>
      </c>
      <c r="G175" s="69" t="s">
        <v>205</v>
      </c>
      <c r="H175" s="93">
        <v>22.05</v>
      </c>
      <c r="I175" s="75"/>
      <c r="J175" s="70">
        <v>1</v>
      </c>
      <c r="K175" s="70"/>
      <c r="L175" s="70"/>
      <c r="M175" s="70">
        <v>1</v>
      </c>
      <c r="N175" s="70">
        <v>1</v>
      </c>
      <c r="O175" s="70">
        <v>1</v>
      </c>
      <c r="P175" s="70">
        <v>1</v>
      </c>
      <c r="Q175" s="70">
        <v>1</v>
      </c>
      <c r="R175" s="71">
        <f>'Úklid kategorie'!$F$7</f>
        <v>0</v>
      </c>
      <c r="S175" s="72">
        <f t="shared" si="10"/>
        <v>593.77415999999994</v>
      </c>
      <c r="T175" s="73">
        <f t="shared" si="8"/>
        <v>0</v>
      </c>
      <c r="U175" s="73">
        <f t="shared" si="9"/>
        <v>0</v>
      </c>
      <c r="V175" s="74">
        <f t="shared" si="11"/>
        <v>0</v>
      </c>
    </row>
    <row r="176" spans="1:55" x14ac:dyDescent="0.25">
      <c r="A176" s="89">
        <v>169</v>
      </c>
      <c r="B176" s="90" t="s">
        <v>209</v>
      </c>
      <c r="C176" s="90" t="s">
        <v>332</v>
      </c>
      <c r="D176" s="90" t="s">
        <v>182</v>
      </c>
      <c r="E176" s="90" t="s">
        <v>287</v>
      </c>
      <c r="F176" s="91" t="s">
        <v>363</v>
      </c>
      <c r="G176" s="69" t="s">
        <v>205</v>
      </c>
      <c r="H176" s="93">
        <v>22.05</v>
      </c>
      <c r="I176" s="75"/>
      <c r="J176" s="70">
        <v>1</v>
      </c>
      <c r="K176" s="70"/>
      <c r="L176" s="70"/>
      <c r="M176" s="70">
        <v>1</v>
      </c>
      <c r="N176" s="70">
        <v>1</v>
      </c>
      <c r="O176" s="70">
        <v>1</v>
      </c>
      <c r="P176" s="70">
        <v>1</v>
      </c>
      <c r="Q176" s="70">
        <v>1</v>
      </c>
      <c r="R176" s="71">
        <f>'Úklid kategorie'!$F$7</f>
        <v>0</v>
      </c>
      <c r="S176" s="72">
        <f t="shared" si="10"/>
        <v>593.77415999999994</v>
      </c>
      <c r="T176" s="73">
        <f t="shared" si="8"/>
        <v>0</v>
      </c>
      <c r="U176" s="73">
        <f t="shared" si="9"/>
        <v>0</v>
      </c>
      <c r="V176" s="74">
        <f t="shared" si="11"/>
        <v>0</v>
      </c>
    </row>
    <row r="177" spans="1:55" x14ac:dyDescent="0.25">
      <c r="A177" s="89">
        <v>170</v>
      </c>
      <c r="B177" s="90" t="s">
        <v>209</v>
      </c>
      <c r="C177" s="90" t="s">
        <v>332</v>
      </c>
      <c r="D177" s="90" t="s">
        <v>181</v>
      </c>
      <c r="E177" s="90" t="s">
        <v>287</v>
      </c>
      <c r="F177" s="91" t="s">
        <v>363</v>
      </c>
      <c r="G177" s="69" t="s">
        <v>205</v>
      </c>
      <c r="H177" s="93">
        <v>22.05</v>
      </c>
      <c r="I177" s="75"/>
      <c r="J177" s="70">
        <v>1</v>
      </c>
      <c r="K177" s="70"/>
      <c r="L177" s="70"/>
      <c r="M177" s="70">
        <v>1</v>
      </c>
      <c r="N177" s="70">
        <v>1</v>
      </c>
      <c r="O177" s="70">
        <v>1</v>
      </c>
      <c r="P177" s="70">
        <v>1</v>
      </c>
      <c r="Q177" s="70">
        <v>1</v>
      </c>
      <c r="R177" s="71">
        <f>'Úklid kategorie'!$F$7</f>
        <v>0</v>
      </c>
      <c r="S177" s="72">
        <f t="shared" si="10"/>
        <v>593.77415999999994</v>
      </c>
      <c r="T177" s="73">
        <f t="shared" si="8"/>
        <v>0</v>
      </c>
      <c r="U177" s="73">
        <f t="shared" si="9"/>
        <v>0</v>
      </c>
      <c r="V177" s="74">
        <f t="shared" si="11"/>
        <v>0</v>
      </c>
    </row>
    <row r="178" spans="1:55" x14ac:dyDescent="0.25">
      <c r="A178" s="89">
        <v>171</v>
      </c>
      <c r="B178" s="90" t="s">
        <v>209</v>
      </c>
      <c r="C178" s="90" t="s">
        <v>332</v>
      </c>
      <c r="D178" s="90" t="s">
        <v>178</v>
      </c>
      <c r="E178" s="90" t="s">
        <v>287</v>
      </c>
      <c r="F178" s="91" t="s">
        <v>363</v>
      </c>
      <c r="G178" s="69" t="s">
        <v>205</v>
      </c>
      <c r="H178" s="93">
        <v>22.05</v>
      </c>
      <c r="I178" s="75"/>
      <c r="J178" s="70">
        <v>1</v>
      </c>
      <c r="K178" s="70"/>
      <c r="L178" s="70"/>
      <c r="M178" s="70">
        <v>1</v>
      </c>
      <c r="N178" s="70">
        <v>1</v>
      </c>
      <c r="O178" s="70">
        <v>1</v>
      </c>
      <c r="P178" s="70">
        <v>1</v>
      </c>
      <c r="Q178" s="70">
        <v>1</v>
      </c>
      <c r="R178" s="71">
        <f>'Úklid kategorie'!$F$7</f>
        <v>0</v>
      </c>
      <c r="S178" s="72">
        <f t="shared" si="10"/>
        <v>593.77415999999994</v>
      </c>
      <c r="T178" s="73">
        <f t="shared" si="8"/>
        <v>0</v>
      </c>
      <c r="U178" s="73">
        <f t="shared" si="9"/>
        <v>0</v>
      </c>
      <c r="V178" s="74">
        <f t="shared" si="11"/>
        <v>0</v>
      </c>
    </row>
    <row r="179" spans="1:55" x14ac:dyDescent="0.25">
      <c r="A179" s="89">
        <v>172</v>
      </c>
      <c r="B179" s="90" t="s">
        <v>209</v>
      </c>
      <c r="C179" s="90" t="s">
        <v>332</v>
      </c>
      <c r="D179" s="90" t="s">
        <v>171</v>
      </c>
      <c r="E179" s="90" t="s">
        <v>287</v>
      </c>
      <c r="F179" s="91" t="s">
        <v>363</v>
      </c>
      <c r="G179" s="69" t="s">
        <v>205</v>
      </c>
      <c r="H179" s="93">
        <v>22.05</v>
      </c>
      <c r="I179" s="75"/>
      <c r="J179" s="70">
        <v>1</v>
      </c>
      <c r="K179" s="70"/>
      <c r="L179" s="70"/>
      <c r="M179" s="70">
        <v>1</v>
      </c>
      <c r="N179" s="70">
        <v>1</v>
      </c>
      <c r="O179" s="70">
        <v>1</v>
      </c>
      <c r="P179" s="70">
        <v>1</v>
      </c>
      <c r="Q179" s="70">
        <v>1</v>
      </c>
      <c r="R179" s="71">
        <f>'Úklid kategorie'!$F$7</f>
        <v>0</v>
      </c>
      <c r="S179" s="72">
        <f t="shared" si="10"/>
        <v>593.77415999999994</v>
      </c>
      <c r="T179" s="73">
        <f t="shared" si="8"/>
        <v>0</v>
      </c>
      <c r="U179" s="73">
        <f t="shared" si="9"/>
        <v>0</v>
      </c>
      <c r="V179" s="74">
        <f t="shared" si="11"/>
        <v>0</v>
      </c>
    </row>
    <row r="180" spans="1:55" x14ac:dyDescent="0.25">
      <c r="A180" s="89">
        <v>173</v>
      </c>
      <c r="B180" s="90" t="s">
        <v>209</v>
      </c>
      <c r="C180" s="90" t="s">
        <v>332</v>
      </c>
      <c r="D180" s="90" t="s">
        <v>179</v>
      </c>
      <c r="E180" s="90" t="s">
        <v>287</v>
      </c>
      <c r="F180" s="91" t="s">
        <v>363</v>
      </c>
      <c r="G180" s="69" t="s">
        <v>205</v>
      </c>
      <c r="H180" s="93">
        <v>22.05</v>
      </c>
      <c r="I180" s="75"/>
      <c r="J180" s="70">
        <v>1</v>
      </c>
      <c r="K180" s="70"/>
      <c r="L180" s="70"/>
      <c r="M180" s="70">
        <v>1</v>
      </c>
      <c r="N180" s="70">
        <v>1</v>
      </c>
      <c r="O180" s="70">
        <v>1</v>
      </c>
      <c r="P180" s="70">
        <v>1</v>
      </c>
      <c r="Q180" s="70">
        <v>1</v>
      </c>
      <c r="R180" s="71">
        <f>'Úklid kategorie'!$F$7</f>
        <v>0</v>
      </c>
      <c r="S180" s="72">
        <f t="shared" si="10"/>
        <v>593.77415999999994</v>
      </c>
      <c r="T180" s="73">
        <f t="shared" si="8"/>
        <v>0</v>
      </c>
      <c r="U180" s="73">
        <f t="shared" si="9"/>
        <v>0</v>
      </c>
      <c r="V180" s="74">
        <f t="shared" si="11"/>
        <v>0</v>
      </c>
    </row>
    <row r="181" spans="1:55" x14ac:dyDescent="0.25">
      <c r="A181" s="89">
        <v>174</v>
      </c>
      <c r="B181" s="90" t="s">
        <v>209</v>
      </c>
      <c r="C181" s="90" t="s">
        <v>332</v>
      </c>
      <c r="D181" s="90" t="s">
        <v>177</v>
      </c>
      <c r="E181" s="90" t="s">
        <v>287</v>
      </c>
      <c r="F181" s="91" t="s">
        <v>363</v>
      </c>
      <c r="G181" s="69" t="s">
        <v>205</v>
      </c>
      <c r="H181" s="93">
        <v>22.05</v>
      </c>
      <c r="I181" s="75"/>
      <c r="J181" s="70">
        <v>1</v>
      </c>
      <c r="K181" s="70"/>
      <c r="L181" s="70"/>
      <c r="M181" s="70">
        <v>1</v>
      </c>
      <c r="N181" s="70">
        <v>1</v>
      </c>
      <c r="O181" s="70">
        <v>1</v>
      </c>
      <c r="P181" s="70">
        <v>1</v>
      </c>
      <c r="Q181" s="70">
        <v>1</v>
      </c>
      <c r="R181" s="71">
        <f>'Úklid kategorie'!$F$7</f>
        <v>0</v>
      </c>
      <c r="S181" s="72">
        <f t="shared" si="10"/>
        <v>593.77415999999994</v>
      </c>
      <c r="T181" s="73">
        <f t="shared" si="8"/>
        <v>0</v>
      </c>
      <c r="U181" s="73">
        <f t="shared" si="9"/>
        <v>0</v>
      </c>
      <c r="V181" s="74">
        <f t="shared" si="11"/>
        <v>0</v>
      </c>
    </row>
    <row r="182" spans="1:55" x14ac:dyDescent="0.25">
      <c r="A182" s="92">
        <v>175</v>
      </c>
      <c r="B182" s="91" t="s">
        <v>209</v>
      </c>
      <c r="C182" s="91" t="s">
        <v>332</v>
      </c>
      <c r="D182" s="91" t="s">
        <v>348</v>
      </c>
      <c r="E182" s="91" t="s">
        <v>287</v>
      </c>
      <c r="F182" s="91" t="s">
        <v>363</v>
      </c>
      <c r="G182" s="69" t="s">
        <v>205</v>
      </c>
      <c r="H182" s="93">
        <v>22.05</v>
      </c>
      <c r="I182" s="75"/>
      <c r="J182" s="70">
        <v>1</v>
      </c>
      <c r="K182" s="70"/>
      <c r="L182" s="70"/>
      <c r="M182" s="70">
        <v>1</v>
      </c>
      <c r="N182" s="70">
        <v>1</v>
      </c>
      <c r="O182" s="70">
        <v>1</v>
      </c>
      <c r="P182" s="70">
        <v>1</v>
      </c>
      <c r="Q182" s="70">
        <v>1</v>
      </c>
      <c r="R182" s="71">
        <f>'Úklid kategorie'!$F$7</f>
        <v>0</v>
      </c>
      <c r="S182" s="72">
        <f t="shared" si="10"/>
        <v>593.77415999999994</v>
      </c>
      <c r="T182" s="73">
        <f t="shared" si="8"/>
        <v>0</v>
      </c>
      <c r="U182" s="73">
        <f t="shared" si="9"/>
        <v>0</v>
      </c>
      <c r="V182" s="74">
        <f t="shared" si="11"/>
        <v>0</v>
      </c>
      <c r="AH182" s="2"/>
      <c r="AI182" s="2"/>
      <c r="AJ182" s="2"/>
      <c r="AQ182" s="2"/>
      <c r="AR182" s="2"/>
      <c r="AS182" s="2"/>
      <c r="BA182" s="2"/>
      <c r="BB182" s="2"/>
      <c r="BC182" s="2"/>
    </row>
    <row r="183" spans="1:55" x14ac:dyDescent="0.25">
      <c r="A183" s="92">
        <v>176</v>
      </c>
      <c r="B183" s="91" t="s">
        <v>209</v>
      </c>
      <c r="C183" s="91" t="s">
        <v>332</v>
      </c>
      <c r="D183" s="91" t="s">
        <v>349</v>
      </c>
      <c r="E183" s="91" t="s">
        <v>287</v>
      </c>
      <c r="F183" s="91" t="s">
        <v>363</v>
      </c>
      <c r="G183" s="69" t="s">
        <v>205</v>
      </c>
      <c r="H183" s="93">
        <v>22.05</v>
      </c>
      <c r="I183" s="75"/>
      <c r="J183" s="70">
        <v>1</v>
      </c>
      <c r="K183" s="70"/>
      <c r="L183" s="70"/>
      <c r="M183" s="70">
        <v>1</v>
      </c>
      <c r="N183" s="70">
        <v>1</v>
      </c>
      <c r="O183" s="70">
        <v>1</v>
      </c>
      <c r="P183" s="70">
        <v>1</v>
      </c>
      <c r="Q183" s="70">
        <v>1</v>
      </c>
      <c r="R183" s="71">
        <f>'Úklid kategorie'!$F$7</f>
        <v>0</v>
      </c>
      <c r="S183" s="72">
        <f t="shared" si="10"/>
        <v>593.77415999999994</v>
      </c>
      <c r="T183" s="73">
        <f t="shared" si="8"/>
        <v>0</v>
      </c>
      <c r="U183" s="73">
        <f t="shared" si="9"/>
        <v>0</v>
      </c>
      <c r="V183" s="74">
        <f t="shared" si="11"/>
        <v>0</v>
      </c>
      <c r="AH183" s="2"/>
      <c r="AI183" s="2"/>
      <c r="AJ183" s="2"/>
      <c r="AQ183" s="2"/>
      <c r="AR183" s="2"/>
      <c r="AS183" s="2"/>
      <c r="BA183" s="2"/>
      <c r="BB183" s="2"/>
      <c r="BC183" s="2"/>
    </row>
    <row r="184" spans="1:55" x14ac:dyDescent="0.25">
      <c r="A184" s="92">
        <v>177</v>
      </c>
      <c r="B184" s="91" t="s">
        <v>209</v>
      </c>
      <c r="C184" s="91" t="s">
        <v>332</v>
      </c>
      <c r="D184" s="91" t="s">
        <v>350</v>
      </c>
      <c r="E184" s="91" t="s">
        <v>287</v>
      </c>
      <c r="F184" s="91" t="s">
        <v>363</v>
      </c>
      <c r="G184" s="69" t="s">
        <v>205</v>
      </c>
      <c r="H184" s="93">
        <v>22.05</v>
      </c>
      <c r="I184" s="75"/>
      <c r="J184" s="70">
        <v>1</v>
      </c>
      <c r="K184" s="70"/>
      <c r="L184" s="70"/>
      <c r="M184" s="70">
        <v>1</v>
      </c>
      <c r="N184" s="70">
        <v>1</v>
      </c>
      <c r="O184" s="70">
        <v>1</v>
      </c>
      <c r="P184" s="70">
        <v>1</v>
      </c>
      <c r="Q184" s="70">
        <v>1</v>
      </c>
      <c r="R184" s="71">
        <f>'Úklid kategorie'!$F$7</f>
        <v>0</v>
      </c>
      <c r="S184" s="72">
        <f t="shared" si="10"/>
        <v>593.77415999999994</v>
      </c>
      <c r="T184" s="73">
        <f t="shared" si="8"/>
        <v>0</v>
      </c>
      <c r="U184" s="73">
        <f t="shared" si="9"/>
        <v>0</v>
      </c>
      <c r="V184" s="74">
        <f t="shared" si="11"/>
        <v>0</v>
      </c>
      <c r="AH184" s="2"/>
      <c r="AI184" s="2"/>
      <c r="AJ184" s="2"/>
      <c r="AQ184" s="2"/>
      <c r="AR184" s="2"/>
      <c r="AS184" s="2"/>
      <c r="BA184" s="2"/>
      <c r="BB184" s="2"/>
      <c r="BC184" s="2"/>
    </row>
    <row r="185" spans="1:55" x14ac:dyDescent="0.25">
      <c r="A185" s="89">
        <v>178</v>
      </c>
      <c r="B185" s="90" t="s">
        <v>209</v>
      </c>
      <c r="C185" s="90" t="s">
        <v>332</v>
      </c>
      <c r="D185" s="90" t="s">
        <v>351</v>
      </c>
      <c r="E185" s="90" t="s">
        <v>287</v>
      </c>
      <c r="F185" s="91" t="s">
        <v>363</v>
      </c>
      <c r="G185" s="69" t="s">
        <v>205</v>
      </c>
      <c r="H185" s="93">
        <v>21.81</v>
      </c>
      <c r="I185" s="70"/>
      <c r="J185" s="70">
        <v>1</v>
      </c>
      <c r="K185" s="70"/>
      <c r="L185" s="70"/>
      <c r="M185" s="70">
        <v>1</v>
      </c>
      <c r="N185" s="70">
        <v>1</v>
      </c>
      <c r="O185" s="70">
        <v>1</v>
      </c>
      <c r="P185" s="70">
        <v>1</v>
      </c>
      <c r="Q185" s="70">
        <v>1</v>
      </c>
      <c r="R185" s="71">
        <f>'Úklid kategorie'!$F$7</f>
        <v>0</v>
      </c>
      <c r="S185" s="72">
        <f t="shared" si="10"/>
        <v>587.31131199999993</v>
      </c>
      <c r="T185" s="73">
        <f t="shared" si="8"/>
        <v>0</v>
      </c>
      <c r="U185" s="73">
        <f t="shared" si="9"/>
        <v>0</v>
      </c>
      <c r="V185" s="74">
        <f t="shared" si="11"/>
        <v>0</v>
      </c>
    </row>
    <row r="186" spans="1:55" s="167" customFormat="1" x14ac:dyDescent="0.25">
      <c r="A186" s="157">
        <v>179</v>
      </c>
      <c r="B186" s="158" t="s">
        <v>209</v>
      </c>
      <c r="C186" s="158" t="s">
        <v>332</v>
      </c>
      <c r="D186" s="158" t="s">
        <v>352</v>
      </c>
      <c r="E186" s="158" t="s">
        <v>214</v>
      </c>
      <c r="F186" s="158" t="s">
        <v>202</v>
      </c>
      <c r="G186" s="159"/>
      <c r="H186" s="161"/>
      <c r="I186" s="162"/>
      <c r="J186" s="162"/>
      <c r="K186" s="162"/>
      <c r="L186" s="162"/>
      <c r="M186" s="162"/>
      <c r="N186" s="162"/>
      <c r="O186" s="162"/>
      <c r="P186" s="162"/>
      <c r="Q186" s="162"/>
      <c r="R186" s="163"/>
      <c r="S186" s="164">
        <f t="shared" si="10"/>
        <v>0</v>
      </c>
      <c r="T186" s="165">
        <f t="shared" si="8"/>
        <v>0</v>
      </c>
      <c r="U186" s="165">
        <f t="shared" si="9"/>
        <v>0</v>
      </c>
      <c r="V186" s="166">
        <f t="shared" si="11"/>
        <v>0</v>
      </c>
    </row>
    <row r="187" spans="1:55" s="167" customFormat="1" x14ac:dyDescent="0.25">
      <c r="A187" s="157">
        <v>180</v>
      </c>
      <c r="B187" s="158" t="s">
        <v>209</v>
      </c>
      <c r="C187" s="158" t="s">
        <v>332</v>
      </c>
      <c r="D187" s="158" t="s">
        <v>353</v>
      </c>
      <c r="E187" s="158" t="s">
        <v>354</v>
      </c>
      <c r="F187" s="158" t="s">
        <v>368</v>
      </c>
      <c r="G187" s="159"/>
      <c r="H187" s="161"/>
      <c r="I187" s="162"/>
      <c r="J187" s="162"/>
      <c r="K187" s="162"/>
      <c r="L187" s="162"/>
      <c r="M187" s="162"/>
      <c r="N187" s="162"/>
      <c r="O187" s="162"/>
      <c r="P187" s="162"/>
      <c r="Q187" s="162"/>
      <c r="R187" s="163"/>
      <c r="S187" s="164">
        <f t="shared" si="10"/>
        <v>0</v>
      </c>
      <c r="T187" s="165">
        <f t="shared" si="8"/>
        <v>0</v>
      </c>
      <c r="U187" s="165">
        <f t="shared" si="9"/>
        <v>0</v>
      </c>
      <c r="V187" s="166">
        <f t="shared" si="11"/>
        <v>0</v>
      </c>
    </row>
    <row r="188" spans="1:55" ht="15.75" thickBot="1" x14ac:dyDescent="0.3">
      <c r="A188" s="86">
        <v>181</v>
      </c>
      <c r="B188" s="87" t="s">
        <v>209</v>
      </c>
      <c r="C188" s="87" t="s">
        <v>332</v>
      </c>
      <c r="D188" s="87" t="s">
        <v>355</v>
      </c>
      <c r="E188" s="87" t="s">
        <v>12</v>
      </c>
      <c r="F188" s="83" t="s">
        <v>202</v>
      </c>
      <c r="G188" s="76" t="s">
        <v>362</v>
      </c>
      <c r="H188" s="88">
        <v>23.34</v>
      </c>
      <c r="I188" s="82"/>
      <c r="J188" s="77">
        <v>1</v>
      </c>
      <c r="K188" s="77"/>
      <c r="L188" s="77"/>
      <c r="M188" s="77">
        <v>1</v>
      </c>
      <c r="N188" s="77"/>
      <c r="O188" s="77">
        <v>1</v>
      </c>
      <c r="P188" s="77">
        <v>1</v>
      </c>
      <c r="Q188" s="77">
        <v>1</v>
      </c>
      <c r="R188" s="78">
        <f>'Úklid kategorie'!$F$6</f>
        <v>0</v>
      </c>
      <c r="S188" s="79">
        <f t="shared" si="10"/>
        <v>605.17196799999999</v>
      </c>
      <c r="T188" s="80">
        <f t="shared" si="8"/>
        <v>0</v>
      </c>
      <c r="U188" s="80">
        <f t="shared" si="9"/>
        <v>0</v>
      </c>
      <c r="V188" s="81">
        <f t="shared" si="11"/>
        <v>0</v>
      </c>
    </row>
    <row r="189" spans="1:55" ht="15.75" thickBot="1" x14ac:dyDescent="0.3">
      <c r="A189" s="43"/>
      <c r="B189" s="44"/>
      <c r="C189" s="44"/>
      <c r="D189" s="44"/>
      <c r="E189" s="44"/>
      <c r="F189" s="45"/>
      <c r="G189" s="46"/>
      <c r="H189" s="47"/>
      <c r="I189" s="48"/>
      <c r="J189" s="48"/>
      <c r="K189" s="48"/>
      <c r="L189" s="48"/>
      <c r="M189" s="48"/>
      <c r="N189" s="48"/>
      <c r="O189" s="48"/>
      <c r="P189" s="48"/>
      <c r="Q189" s="48"/>
      <c r="R189" s="49"/>
      <c r="S189" s="68">
        <f>SUM(S8:S188)</f>
        <v>196782.00761066677</v>
      </c>
      <c r="T189" s="50"/>
      <c r="U189" s="50"/>
      <c r="V189" s="51"/>
    </row>
    <row r="190" spans="1:55" ht="21.75" thickBot="1" x14ac:dyDescent="0.4">
      <c r="A190" s="16"/>
      <c r="B190" s="17"/>
      <c r="C190" s="17"/>
      <c r="D190" s="17"/>
      <c r="E190" s="17"/>
      <c r="G190" s="18"/>
      <c r="I190" s="20"/>
      <c r="J190" s="20"/>
      <c r="K190" s="20"/>
      <c r="L190" s="20"/>
      <c r="M190" s="20"/>
      <c r="N190" s="20"/>
      <c r="O190" s="20"/>
      <c r="P190" s="20"/>
      <c r="Q190" s="20"/>
      <c r="R190" s="283" t="s">
        <v>117</v>
      </c>
      <c r="S190" s="284"/>
      <c r="T190" s="285"/>
      <c r="U190" s="25">
        <f>SUM(U8:U189)</f>
        <v>0</v>
      </c>
      <c r="V190" s="26">
        <f>SUM(V8:V189)</f>
        <v>0</v>
      </c>
    </row>
    <row r="191" spans="1:55" ht="21" x14ac:dyDescent="0.35">
      <c r="A191" s="105"/>
      <c r="B191" s="106"/>
      <c r="C191" s="106"/>
      <c r="D191" s="106"/>
      <c r="E191" s="106"/>
      <c r="F191" s="107"/>
      <c r="G191" s="108"/>
      <c r="H191" s="109"/>
      <c r="I191" s="110"/>
      <c r="J191" s="110"/>
      <c r="K191" s="110"/>
      <c r="L191" s="110"/>
      <c r="M191" s="110"/>
      <c r="N191" s="110"/>
      <c r="O191" s="110"/>
      <c r="P191" s="110"/>
      <c r="Q191" s="110"/>
      <c r="R191" s="111"/>
      <c r="S191" s="111"/>
      <c r="T191" s="111"/>
      <c r="U191" s="112"/>
      <c r="V191" s="113"/>
    </row>
    <row r="192" spans="1:55" ht="21.75" thickBot="1" x14ac:dyDescent="0.4">
      <c r="A192" s="16"/>
      <c r="B192" s="17"/>
      <c r="C192" s="17"/>
      <c r="D192" s="17"/>
      <c r="E192" s="17"/>
      <c r="G192" s="18"/>
      <c r="I192" s="20"/>
      <c r="J192" s="20"/>
      <c r="K192" s="20"/>
      <c r="L192" s="20"/>
      <c r="M192" s="20"/>
      <c r="N192" s="20"/>
      <c r="O192" s="20"/>
      <c r="P192" s="20"/>
      <c r="Q192" s="20"/>
      <c r="R192" s="66"/>
      <c r="S192" s="66"/>
      <c r="T192" s="66"/>
      <c r="U192" s="65"/>
      <c r="V192" s="67"/>
    </row>
    <row r="193" spans="1:26" ht="44.25" customHeight="1" thickBot="1" x14ac:dyDescent="0.4">
      <c r="A193" s="241" t="s">
        <v>356</v>
      </c>
      <c r="B193" s="242"/>
      <c r="C193" s="242"/>
      <c r="D193" s="242"/>
      <c r="E193" s="242"/>
      <c r="F193" s="243"/>
      <c r="G193" s="244" t="s">
        <v>111</v>
      </c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45"/>
      <c r="T193" s="245"/>
      <c r="U193" s="245"/>
      <c r="V193" s="246"/>
    </row>
    <row r="194" spans="1:26" x14ac:dyDescent="0.25">
      <c r="A194" s="247" t="s">
        <v>95</v>
      </c>
      <c r="B194" s="249" t="s">
        <v>90</v>
      </c>
      <c r="C194" s="251" t="s">
        <v>0</v>
      </c>
      <c r="D194" s="252"/>
      <c r="E194" s="252"/>
      <c r="F194" s="253"/>
      <c r="G194" s="260" t="s">
        <v>70</v>
      </c>
      <c r="H194" s="260" t="s">
        <v>94</v>
      </c>
      <c r="I194" s="260" t="s">
        <v>77</v>
      </c>
      <c r="J194" s="260"/>
      <c r="K194" s="260"/>
      <c r="L194" s="260"/>
      <c r="M194" s="260"/>
      <c r="N194" s="260"/>
      <c r="O194" s="260"/>
      <c r="P194" s="260"/>
      <c r="Q194" s="261"/>
      <c r="R194" s="262" t="s">
        <v>110</v>
      </c>
      <c r="S194" s="265"/>
      <c r="T194" s="260"/>
      <c r="U194" s="268" t="s">
        <v>358</v>
      </c>
      <c r="V194" s="271" t="s">
        <v>360</v>
      </c>
    </row>
    <row r="195" spans="1:26" x14ac:dyDescent="0.25">
      <c r="A195" s="248"/>
      <c r="B195" s="250"/>
      <c r="C195" s="254"/>
      <c r="D195" s="255"/>
      <c r="E195" s="255"/>
      <c r="F195" s="256"/>
      <c r="G195" s="234"/>
      <c r="H195" s="234"/>
      <c r="I195" s="274" t="s">
        <v>79</v>
      </c>
      <c r="J195" s="274"/>
      <c r="K195" s="274" t="s">
        <v>80</v>
      </c>
      <c r="L195" s="274"/>
      <c r="M195" s="234" t="s">
        <v>81</v>
      </c>
      <c r="N195" s="234" t="s">
        <v>82</v>
      </c>
      <c r="O195" s="236" t="s">
        <v>83</v>
      </c>
      <c r="P195" s="236" t="s">
        <v>84</v>
      </c>
      <c r="Q195" s="238" t="s">
        <v>85</v>
      </c>
      <c r="R195" s="263"/>
      <c r="S195" s="266"/>
      <c r="T195" s="234"/>
      <c r="U195" s="269"/>
      <c r="V195" s="272"/>
    </row>
    <row r="196" spans="1:26" ht="15.75" thickBot="1" x14ac:dyDescent="0.3">
      <c r="A196" s="248"/>
      <c r="B196" s="250"/>
      <c r="C196" s="257"/>
      <c r="D196" s="258"/>
      <c r="E196" s="258"/>
      <c r="F196" s="259"/>
      <c r="G196" s="235"/>
      <c r="H196" s="235"/>
      <c r="I196" s="8" t="s">
        <v>86</v>
      </c>
      <c r="J196" s="8" t="s">
        <v>87</v>
      </c>
      <c r="K196" s="9" t="s">
        <v>88</v>
      </c>
      <c r="L196" s="9" t="s">
        <v>89</v>
      </c>
      <c r="M196" s="235"/>
      <c r="N196" s="235"/>
      <c r="O196" s="237"/>
      <c r="P196" s="237"/>
      <c r="Q196" s="239"/>
      <c r="R196" s="264"/>
      <c r="S196" s="267"/>
      <c r="T196" s="235"/>
      <c r="U196" s="270"/>
      <c r="V196" s="273"/>
    </row>
    <row r="197" spans="1:26" s="63" customFormat="1" ht="60.75" customHeight="1" thickBot="1" x14ac:dyDescent="0.3">
      <c r="A197" s="151">
        <v>1</v>
      </c>
      <c r="B197" s="152" t="s">
        <v>209</v>
      </c>
      <c r="C197" s="289" t="s">
        <v>404</v>
      </c>
      <c r="D197" s="289"/>
      <c r="E197" s="289"/>
      <c r="F197" s="289"/>
      <c r="G197" s="152" t="s">
        <v>384</v>
      </c>
      <c r="H197" s="154">
        <v>2800</v>
      </c>
      <c r="I197" s="153"/>
      <c r="J197" s="153"/>
      <c r="K197" s="153"/>
      <c r="L197" s="153"/>
      <c r="M197" s="153"/>
      <c r="N197" s="153"/>
      <c r="O197" s="153"/>
      <c r="P197" s="153"/>
      <c r="Q197" s="153">
        <v>1</v>
      </c>
      <c r="R197" s="156">
        <f>'Úklid kategorie'!$F$16</f>
        <v>0</v>
      </c>
      <c r="S197" s="154"/>
      <c r="T197" s="154"/>
      <c r="U197" s="154">
        <f>H197*R197</f>
        <v>0</v>
      </c>
      <c r="V197" s="155">
        <f>U197*3</f>
        <v>0</v>
      </c>
      <c r="W197"/>
      <c r="X197"/>
      <c r="Y197"/>
      <c r="Z197"/>
    </row>
    <row r="198" spans="1:26" s="63" customFormat="1" ht="66" customHeight="1" thickBot="1" x14ac:dyDescent="0.3">
      <c r="A198" s="151">
        <v>2</v>
      </c>
      <c r="B198" s="152" t="s">
        <v>209</v>
      </c>
      <c r="C198" s="289" t="s">
        <v>403</v>
      </c>
      <c r="D198" s="289"/>
      <c r="E198" s="289"/>
      <c r="F198" s="289"/>
      <c r="G198" s="152" t="s">
        <v>385</v>
      </c>
      <c r="H198" s="154">
        <v>700</v>
      </c>
      <c r="I198" s="153"/>
      <c r="J198" s="153"/>
      <c r="K198" s="153"/>
      <c r="L198" s="153"/>
      <c r="M198" s="153"/>
      <c r="N198" s="153"/>
      <c r="O198" s="153"/>
      <c r="P198" s="153"/>
      <c r="Q198" s="153">
        <v>1</v>
      </c>
      <c r="R198" s="156">
        <f>'Úklid kategorie'!$F$17</f>
        <v>0</v>
      </c>
      <c r="S198" s="154"/>
      <c r="T198" s="154"/>
      <c r="U198" s="154">
        <f>H198*R198</f>
        <v>0</v>
      </c>
      <c r="V198" s="155">
        <f>U198*3</f>
        <v>0</v>
      </c>
      <c r="W198"/>
      <c r="X198"/>
      <c r="Y198"/>
      <c r="Z198"/>
    </row>
    <row r="199" spans="1:26" ht="21.75" thickBot="1" x14ac:dyDescent="0.4">
      <c r="R199" s="286" t="s">
        <v>357</v>
      </c>
      <c r="S199" s="287"/>
      <c r="T199" s="288"/>
      <c r="U199" s="64">
        <f>SUM(U197:U198)</f>
        <v>0</v>
      </c>
      <c r="V199" s="24">
        <f>SUM(V197:V198)</f>
        <v>0</v>
      </c>
      <c r="W199" s="63"/>
      <c r="X199" s="63"/>
      <c r="Y199" s="63"/>
      <c r="Z199" s="63"/>
    </row>
    <row r="200" spans="1:26" ht="21.75" thickBot="1" x14ac:dyDescent="0.4">
      <c r="A200" s="16"/>
      <c r="B200" s="17"/>
      <c r="C200" s="17"/>
      <c r="D200" s="17"/>
      <c r="E200" s="17"/>
      <c r="F200" s="17"/>
      <c r="G200" s="18"/>
      <c r="H200" s="19"/>
      <c r="I200" s="20"/>
      <c r="J200" s="20"/>
      <c r="K200" s="20"/>
      <c r="L200" s="20"/>
      <c r="M200" s="20"/>
      <c r="N200" s="20"/>
      <c r="O200" s="20"/>
      <c r="P200" s="20"/>
      <c r="Q200" s="20"/>
      <c r="R200" s="21"/>
      <c r="S200" s="21"/>
      <c r="T200" s="21"/>
      <c r="U200" s="22"/>
      <c r="V200" s="23"/>
    </row>
    <row r="201" spans="1:26" ht="44.25" customHeight="1" thickBot="1" x14ac:dyDescent="0.4">
      <c r="A201" s="241" t="s">
        <v>399</v>
      </c>
      <c r="B201" s="242"/>
      <c r="C201" s="242"/>
      <c r="D201" s="242"/>
      <c r="E201" s="242"/>
      <c r="F201" s="243"/>
      <c r="G201" s="244" t="s">
        <v>111</v>
      </c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  <c r="S201" s="245"/>
      <c r="T201" s="245"/>
      <c r="U201" s="245"/>
      <c r="V201" s="246"/>
    </row>
    <row r="202" spans="1:26" x14ac:dyDescent="0.25">
      <c r="A202" s="247" t="s">
        <v>95</v>
      </c>
      <c r="B202" s="249" t="s">
        <v>90</v>
      </c>
      <c r="C202" s="251" t="s">
        <v>0</v>
      </c>
      <c r="D202" s="252"/>
      <c r="E202" s="252"/>
      <c r="F202" s="253"/>
      <c r="G202" s="260" t="s">
        <v>70</v>
      </c>
      <c r="H202" s="260" t="s">
        <v>409</v>
      </c>
      <c r="I202" s="260" t="s">
        <v>77</v>
      </c>
      <c r="J202" s="260"/>
      <c r="K202" s="260"/>
      <c r="L202" s="260"/>
      <c r="M202" s="260"/>
      <c r="N202" s="260"/>
      <c r="O202" s="260"/>
      <c r="P202" s="260"/>
      <c r="Q202" s="261"/>
      <c r="R202" s="262" t="s">
        <v>110</v>
      </c>
      <c r="S202" s="265"/>
      <c r="T202" s="260"/>
      <c r="U202" s="268" t="s">
        <v>358</v>
      </c>
      <c r="V202" s="271" t="s">
        <v>360</v>
      </c>
    </row>
    <row r="203" spans="1:26" x14ac:dyDescent="0.25">
      <c r="A203" s="248"/>
      <c r="B203" s="250"/>
      <c r="C203" s="254"/>
      <c r="D203" s="255"/>
      <c r="E203" s="255"/>
      <c r="F203" s="256"/>
      <c r="G203" s="234"/>
      <c r="H203" s="234"/>
      <c r="I203" s="274" t="s">
        <v>79</v>
      </c>
      <c r="J203" s="274"/>
      <c r="K203" s="274" t="s">
        <v>80</v>
      </c>
      <c r="L203" s="274"/>
      <c r="M203" s="234" t="s">
        <v>81</v>
      </c>
      <c r="N203" s="234" t="s">
        <v>82</v>
      </c>
      <c r="O203" s="236" t="s">
        <v>83</v>
      </c>
      <c r="P203" s="236" t="s">
        <v>84</v>
      </c>
      <c r="Q203" s="238" t="s">
        <v>85</v>
      </c>
      <c r="R203" s="263"/>
      <c r="S203" s="266"/>
      <c r="T203" s="234"/>
      <c r="U203" s="269"/>
      <c r="V203" s="272"/>
    </row>
    <row r="204" spans="1:26" ht="15.75" thickBot="1" x14ac:dyDescent="0.3">
      <c r="A204" s="248"/>
      <c r="B204" s="250"/>
      <c r="C204" s="257"/>
      <c r="D204" s="258"/>
      <c r="E204" s="258"/>
      <c r="F204" s="259"/>
      <c r="G204" s="235"/>
      <c r="H204" s="235"/>
      <c r="I204" s="8" t="s">
        <v>86</v>
      </c>
      <c r="J204" s="8" t="s">
        <v>87</v>
      </c>
      <c r="K204" s="9" t="s">
        <v>88</v>
      </c>
      <c r="L204" s="9" t="s">
        <v>89</v>
      </c>
      <c r="M204" s="235"/>
      <c r="N204" s="235"/>
      <c r="O204" s="237"/>
      <c r="P204" s="237"/>
      <c r="Q204" s="239"/>
      <c r="R204" s="264"/>
      <c r="S204" s="267"/>
      <c r="T204" s="235"/>
      <c r="U204" s="270"/>
      <c r="V204" s="273"/>
    </row>
    <row r="205" spans="1:26" s="63" customFormat="1" ht="60.75" customHeight="1" thickBot="1" x14ac:dyDescent="0.3">
      <c r="A205" s="151">
        <v>1</v>
      </c>
      <c r="B205" s="152" t="s">
        <v>209</v>
      </c>
      <c r="C205" s="240" t="s">
        <v>397</v>
      </c>
      <c r="D205" s="240"/>
      <c r="E205" s="240"/>
      <c r="F205" s="240"/>
      <c r="G205" s="152" t="s">
        <v>400</v>
      </c>
      <c r="H205" s="154">
        <v>500</v>
      </c>
      <c r="I205" s="153"/>
      <c r="J205" s="153"/>
      <c r="K205" s="153"/>
      <c r="L205" s="153"/>
      <c r="M205" s="153"/>
      <c r="N205" s="153"/>
      <c r="O205" s="153"/>
      <c r="P205" s="153"/>
      <c r="Q205" s="153">
        <v>1</v>
      </c>
      <c r="R205" s="156">
        <f>'Úklid kategorie'!F23</f>
        <v>0</v>
      </c>
      <c r="S205" s="154"/>
      <c r="T205" s="154"/>
      <c r="U205" s="154">
        <f>H205*R205</f>
        <v>0</v>
      </c>
      <c r="V205" s="155">
        <f>U205*3</f>
        <v>0</v>
      </c>
      <c r="W205"/>
      <c r="X205"/>
      <c r="Y205"/>
      <c r="Z205"/>
    </row>
    <row r="206" spans="1:26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1"/>
      <c r="K206" s="11"/>
      <c r="L206" s="11"/>
      <c r="M206" s="11"/>
      <c r="N206" s="11"/>
      <c r="O206" s="11"/>
      <c r="P206" s="11"/>
      <c r="Q206" s="11"/>
      <c r="R206" s="12"/>
      <c r="S206" s="13"/>
      <c r="T206" s="14"/>
      <c r="U206" s="15"/>
      <c r="V206" s="11"/>
    </row>
  </sheetData>
  <autoFilter ref="A7:V190" xr:uid="{3031ACFD-26B9-4702-AFC7-5CCD181FD6E6}"/>
  <mergeCells count="68">
    <mergeCell ref="C194:F196"/>
    <mergeCell ref="R199:T199"/>
    <mergeCell ref="N195:N196"/>
    <mergeCell ref="O195:O196"/>
    <mergeCell ref="A193:F193"/>
    <mergeCell ref="G193:V193"/>
    <mergeCell ref="A194:A196"/>
    <mergeCell ref="B194:B196"/>
    <mergeCell ref="G194:G196"/>
    <mergeCell ref="H194:H196"/>
    <mergeCell ref="I194:Q194"/>
    <mergeCell ref="R194:R196"/>
    <mergeCell ref="S194:S196"/>
    <mergeCell ref="C197:F197"/>
    <mergeCell ref="C198:F198"/>
    <mergeCell ref="I195:J195"/>
    <mergeCell ref="K195:L195"/>
    <mergeCell ref="T194:T196"/>
    <mergeCell ref="U194:U196"/>
    <mergeCell ref="I4:Q4"/>
    <mergeCell ref="I5:J5"/>
    <mergeCell ref="M5:M6"/>
    <mergeCell ref="N5:N6"/>
    <mergeCell ref="O5:O6"/>
    <mergeCell ref="R4:R6"/>
    <mergeCell ref="S4:S6"/>
    <mergeCell ref="T4:T6"/>
    <mergeCell ref="U4:U6"/>
    <mergeCell ref="R190:T190"/>
    <mergeCell ref="P195:P196"/>
    <mergeCell ref="M195:M196"/>
    <mergeCell ref="V194:V196"/>
    <mergeCell ref="V4:V6"/>
    <mergeCell ref="A3:F3"/>
    <mergeCell ref="G3:V3"/>
    <mergeCell ref="A4:A6"/>
    <mergeCell ref="P5:P6"/>
    <mergeCell ref="Q5:Q6"/>
    <mergeCell ref="B4:B6"/>
    <mergeCell ref="C4:C6"/>
    <mergeCell ref="D4:D6"/>
    <mergeCell ref="E4:E6"/>
    <mergeCell ref="F4:F6"/>
    <mergeCell ref="G4:G6"/>
    <mergeCell ref="H4:H6"/>
    <mergeCell ref="K5:L5"/>
    <mergeCell ref="Q195:Q196"/>
    <mergeCell ref="A201:F201"/>
    <mergeCell ref="G201:V201"/>
    <mergeCell ref="A202:A204"/>
    <mergeCell ref="B202:B204"/>
    <mergeCell ref="C202:F204"/>
    <mergeCell ref="G202:G204"/>
    <mergeCell ref="H202:H204"/>
    <mergeCell ref="I202:Q202"/>
    <mergeCell ref="R202:R204"/>
    <mergeCell ref="S202:S204"/>
    <mergeCell ref="T202:T204"/>
    <mergeCell ref="U202:U204"/>
    <mergeCell ref="V202:V204"/>
    <mergeCell ref="I203:J203"/>
    <mergeCell ref="K203:L203"/>
    <mergeCell ref="M203:M204"/>
    <mergeCell ref="N203:N204"/>
    <mergeCell ref="O203:O204"/>
    <mergeCell ref="P203:P204"/>
    <mergeCell ref="Q203:Q204"/>
    <mergeCell ref="C205:F205"/>
  </mergeCells>
  <pageMargins left="0.78740157480314965" right="0.78740157480314965" top="0.98425196850393704" bottom="0.98425196850393704" header="0.51181102362204722" footer="0.51181102362204722"/>
  <pageSetup paperSize="8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Úklid kategorie</vt:lpstr>
      <vt:lpstr> Úklid místnosti, čištění oken </vt:lpstr>
    </vt:vector>
  </TitlesOfParts>
  <Company>Západočeská univerzita v Plzni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Kratochvíl</dc:creator>
  <cp:lastModifiedBy>Štěpán Mátl</cp:lastModifiedBy>
  <cp:lastPrinted>2025-07-03T06:10:43Z</cp:lastPrinted>
  <dcterms:created xsi:type="dcterms:W3CDTF">2021-10-08T12:20:57Z</dcterms:created>
  <dcterms:modified xsi:type="dcterms:W3CDTF">2025-07-03T07:54:43Z</dcterms:modified>
</cp:coreProperties>
</file>