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11\1 výzva\"/>
    </mc:Choice>
  </mc:AlternateContent>
  <xr:revisionPtr revIDLastSave="0" documentId="13_ncr:1_{71032DA6-391F-43B2-B398-B17AA9B95A2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3" i="1" l="1"/>
  <c r="T7" i="1" s="1"/>
  <c r="S8" i="1"/>
  <c r="S9" i="1" l="1"/>
  <c r="T11" i="1"/>
  <c r="S12" i="1"/>
  <c r="T9" i="1"/>
  <c r="S10" i="1"/>
  <c r="T10" i="1"/>
  <c r="S11" i="1"/>
  <c r="P9" i="1"/>
  <c r="P10" i="1"/>
  <c r="P11" i="1"/>
  <c r="T12" i="1"/>
  <c r="P12" i="1"/>
  <c r="S7" i="1" l="1"/>
  <c r="R16" i="1" s="1"/>
  <c r="P7" i="1"/>
  <c r="Q16" i="1" s="1"/>
</calcChain>
</file>

<file path=xl/sharedStrings.xml><?xml version="1.0" encoding="utf-8"?>
<sst xmlns="http://schemas.openxmlformats.org/spreadsheetml/2006/main" count="60" uniqueCount="50">
  <si>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</si>
  <si>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</si>
  <si>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</si>
  <si>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</si>
  <si>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</si>
  <si>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</si>
  <si>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</si>
  <si>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</si>
  <si>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</si>
  <si>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</si>
  <si>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</si>
  <si>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</si>
  <si>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</si>
  <si>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</si>
  <si>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</si>
  <si>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</si>
  <si>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</si>
  <si>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</si>
  <si>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</si>
  <si>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</si>
  <si>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</si>
  <si>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</si>
  <si>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</si>
  <si>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</si>
  <si>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</si>
  <si>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</si>
  <si>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</si>
  <si>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</si>
  <si>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</si>
  <si>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</si>
  <si>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Společná faktura</t>
  </si>
  <si>
    <t xml:space="preserve">Příloha č. 2 Kupní smlouvy - technická specifikace
Výpočetní technika (III.) 111 - 2024 </t>
  </si>
  <si>
    <t>Pokud financováno z projektových prostředků, pak ŘEŠITEL uvede: NÁZEV A ČÍSLO DOTAČNÍHO PROJEKTU</t>
  </si>
  <si>
    <t>ks</t>
  </si>
  <si>
    <t>Dokovací stanice včetně napájení</t>
  </si>
  <si>
    <t>Napájecí adaptér k notebooku</t>
  </si>
  <si>
    <t>Kabel k tiskárně - 5m</t>
  </si>
  <si>
    <t>Bezdrátová optická myš
ergonomická (vertikální)</t>
  </si>
  <si>
    <t>30 dní</t>
  </si>
  <si>
    <t>Hana Kalašová,
Tel.: 37763 1071,
725 870 136</t>
  </si>
  <si>
    <t>Univerzitní 8, 
301 00  Plzeň
Rektorát - Odbor vnějších vztahů a komunikace,
místnost UR 312</t>
  </si>
  <si>
    <t>NE</t>
  </si>
  <si>
    <t>Notebook 15,6"</t>
  </si>
  <si>
    <t>Operační systém Windows 64-bit, předinstalovaný (Windows 10 nebo vyšší, nesmí to být licence typu K12 (EDU)).
OS Windows požadujeme z důvodu kompatibility s interními aplikacemi ZČU (Stag, Magion,...).
Existence ovladačů použitého HW ve Windows 10 a vyšší verze Windows.</t>
  </si>
  <si>
    <t>Záruka na zboží min. 36 měsíců, servis NBD on site.</t>
  </si>
  <si>
    <r>
      <t xml:space="preserve">Technologie dokovací stanice: USB-C (MST).
Video porty: minimálně 1x Display Port, 1x HDMI.
1x integrovaný USB-C kabel pro připojení k zařízení.
min. 2x USB 3.0 port  s podporou rychlého nabíjení.
1x USB 2.0 port.
1x Ethernet GLAN RJ-45 port.
1x SD slot.
1x 3,5 mm Audio výstup.
OS: Windows 10.
S napájecím zdrojem a možností napájení.
</t>
    </r>
    <r>
      <rPr>
        <b/>
        <sz val="11"/>
        <color theme="1"/>
        <rFont val="Calibri"/>
        <family val="2"/>
        <charset val="238"/>
        <scheme val="minor"/>
      </rPr>
      <t>Kompatibilní s notebookem v pol. č. 1.</t>
    </r>
  </si>
  <si>
    <r>
      <t xml:space="preserve">Provedení notebooku klasické.
Výkon procesoru v Passmark CPU vice než 16 500 bodů (platné ke dni 10.1.2024), minimálně 6 jader.
Operační paměť minimálně 16 GB.
SATA SSD disk o kapacitě minimálně 512 GB.
Integrovaná wifi karta.
Display min. Full HD 15,6" s rozlišením min. 1920x1080, provedení matné.
Webkamera a mikrofon.
Síťová karta 1 Gb/s Ethernet s podporou PXE.
Konektor RJ-45 integerovaný přímo na těle NTB.
Minimálně 3x USB port (alespoň 2x USB 3.0), 1x Type-C USB.
Kovový nebo kompozitní vnitřní rám.
CZ Klávesnice s numerickou částí s podsvícením nebo alternativním způsobem zlepšení viditelnosti ve tmě.
Touchpad.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min. 36 měsíců, servis NBD on site.
</t>
    </r>
    <r>
      <rPr>
        <b/>
        <sz val="11"/>
        <color theme="1"/>
        <rFont val="Calibri"/>
        <family val="2"/>
        <charset val="238"/>
        <scheme val="minor"/>
      </rPr>
      <t>Kompatibilní s dokovací stanicí v pol. č. 2.</t>
    </r>
  </si>
  <si>
    <r>
      <t xml:space="preserve">Napájecí adaptér včetně napájecího kabelu.
</t>
    </r>
    <r>
      <rPr>
        <b/>
        <sz val="11"/>
        <color theme="1"/>
        <rFont val="Calibri"/>
        <family val="2"/>
        <charset val="238"/>
        <scheme val="minor"/>
      </rPr>
      <t>Kompatibilní s notebookem HP Zbook 15,6" Power G9.</t>
    </r>
  </si>
  <si>
    <t>Konektory: USB A samec, USB B samec.
Verze min. USB 2.0.
Přenosová rychlost až 480Mbps.
Kvalitní stínění.
Délka kabelu: 5 m.</t>
  </si>
  <si>
    <t>Myš bezdrátová, optická, min. 1600DPI, min. 6 tlačítek, vertikální, USB.
Ergonomické vertikální provedení. Pohodlná opěrka na palec s pryžovou vrstvou.
Tlačítko pro volbu rozlišení.
2 navigační tlačítka - pohyb zpět a vpřed.
Micro USB přijímač s dosahem min. 10 m.
Napájení 2x AAA baterie (součástí balení).
Indikátor vybité baterie.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</si>
</sst>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136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3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20" fillId="0" borderId="0" xfId="0" applyFont="1" applyAlignment="1" applyProtection="1">
      <alignment horizontal="left" vertical="top" wrapText="1"/>
    </xf>
    <xf numFmtId="0" fontId="21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2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4" borderId="7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8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2" xfId="0" applyNumberForma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3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1" fillId="6" borderId="1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2" fillId="4" borderId="20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4" fillId="3" borderId="18" xfId="0" applyFont="1" applyFill="1" applyBorder="1" applyAlignment="1" applyProtection="1">
      <alignment horizontal="center" vertical="center" wrapText="1"/>
    </xf>
    <xf numFmtId="0" fontId="11" fillId="6" borderId="20" xfId="0" applyFont="1" applyFill="1" applyBorder="1" applyAlignment="1" applyProtection="1">
      <alignment horizontal="center" vertical="center" wrapText="1"/>
    </xf>
    <xf numFmtId="0" fontId="2" fillId="6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5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2" fillId="4" borderId="14" xfId="0" applyFont="1" applyFill="1" applyBorder="1" applyAlignment="1" applyProtection="1">
      <alignment horizontal="center" vertical="center" wrapText="1"/>
    </xf>
    <xf numFmtId="0" fontId="11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3" borderId="18" xfId="0" applyFon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2" fillId="4" borderId="16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1" fillId="6" borderId="19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5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1" fillId="0" borderId="0" xfId="2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9" xfId="0" applyNumberFormat="1" applyFont="1" applyBorder="1" applyAlignment="1" applyProtection="1">
      <alignment horizontal="center" vertical="center"/>
    </xf>
    <xf numFmtId="164" fontId="10" fillId="0" borderId="10" xfId="0" applyNumberFormat="1" applyFont="1" applyBorder="1" applyAlignment="1" applyProtection="1">
      <alignment horizontal="center" vertical="center"/>
    </xf>
    <xf numFmtId="164" fontId="10" fillId="0" borderId="1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/>
    </xf>
    <xf numFmtId="0" fontId="20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0" borderId="0" xfId="0" applyFont="1" applyAlignment="1" applyProtection="1">
      <alignment horizontal="left" vertical="center" wrapText="1"/>
    </xf>
    <xf numFmtId="0" fontId="22" fillId="4" borderId="23" xfId="0" applyFont="1" applyFill="1" applyBorder="1" applyAlignment="1" applyProtection="1">
      <alignment horizontal="center" vertical="center" wrapText="1"/>
      <protection locked="0"/>
    </xf>
    <xf numFmtId="164" fontId="12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12" fillId="4" borderId="23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2" zoomScaleNormal="100" workbookViewId="0">
      <selection activeCell="H7" sqref="H7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25" customWidth="1"/>
    <col min="5" max="5" width="10.5703125" style="22" customWidth="1"/>
    <col min="6" max="6" width="134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29.42578125" style="1" hidden="1" customWidth="1"/>
    <col min="12" max="12" width="29" style="1" customWidth="1"/>
    <col min="13" max="13" width="22.5703125" style="1" customWidth="1"/>
    <col min="14" max="14" width="36.425781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31</v>
      </c>
      <c r="C1" s="3"/>
      <c r="D1" s="3"/>
      <c r="E1" s="1"/>
      <c r="G1" s="5"/>
      <c r="V1" s="1"/>
    </row>
    <row r="2" spans="1:22" ht="1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29</v>
      </c>
      <c r="H6" s="30" t="s">
        <v>24</v>
      </c>
      <c r="I6" s="31" t="s">
        <v>16</v>
      </c>
      <c r="J6" s="29" t="s">
        <v>17</v>
      </c>
      <c r="K6" s="29" t="s">
        <v>32</v>
      </c>
      <c r="L6" s="32" t="s">
        <v>18</v>
      </c>
      <c r="M6" s="33" t="s">
        <v>19</v>
      </c>
      <c r="N6" s="32" t="s">
        <v>20</v>
      </c>
      <c r="O6" s="29" t="s">
        <v>27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323.25" customHeight="1" thickTop="1" x14ac:dyDescent="0.25">
      <c r="A7" s="36"/>
      <c r="B7" s="37">
        <v>1</v>
      </c>
      <c r="C7" s="38" t="s">
        <v>42</v>
      </c>
      <c r="D7" s="39">
        <v>4</v>
      </c>
      <c r="E7" s="40" t="s">
        <v>33</v>
      </c>
      <c r="F7" s="41" t="s">
        <v>46</v>
      </c>
      <c r="G7" s="132"/>
      <c r="H7" s="127"/>
      <c r="I7" s="42" t="s">
        <v>30</v>
      </c>
      <c r="J7" s="43" t="s">
        <v>41</v>
      </c>
      <c r="K7" s="43"/>
      <c r="L7" s="44" t="s">
        <v>44</v>
      </c>
      <c r="M7" s="45" t="s">
        <v>39</v>
      </c>
      <c r="N7" s="45" t="s">
        <v>40</v>
      </c>
      <c r="O7" s="46" t="s">
        <v>38</v>
      </c>
      <c r="P7" s="47">
        <f>D7*Q7</f>
        <v>92000</v>
      </c>
      <c r="Q7" s="48">
        <v>23000</v>
      </c>
      <c r="R7" s="128"/>
      <c r="S7" s="49">
        <f>D7*R7</f>
        <v>0</v>
      </c>
      <c r="T7" s="50" t="str">
        <f>IF(ISNUMBER(R13), IF(R13&gt;Q7,"NEVYHOVUJE","VYHOVUJE")," ")</f>
        <v>VYHOVUJE</v>
      </c>
      <c r="U7" s="51"/>
      <c r="V7" s="52" t="s">
        <v>11</v>
      </c>
    </row>
    <row r="8" spans="1:22" ht="67.5" customHeight="1" x14ac:dyDescent="0.25">
      <c r="A8" s="36"/>
      <c r="B8" s="53"/>
      <c r="C8" s="54"/>
      <c r="D8" s="55"/>
      <c r="E8" s="56"/>
      <c r="F8" s="57" t="s">
        <v>43</v>
      </c>
      <c r="G8" s="133"/>
      <c r="H8" s="58" t="s">
        <v>41</v>
      </c>
      <c r="I8" s="59"/>
      <c r="J8" s="60"/>
      <c r="K8" s="60"/>
      <c r="L8" s="61"/>
      <c r="M8" s="62"/>
      <c r="N8" s="62"/>
      <c r="O8" s="63"/>
      <c r="P8" s="64"/>
      <c r="Q8" s="65"/>
      <c r="R8" s="129"/>
      <c r="S8" s="66">
        <f>D7*R8</f>
        <v>0</v>
      </c>
      <c r="T8" s="67"/>
      <c r="U8" s="68"/>
      <c r="V8" s="69"/>
    </row>
    <row r="9" spans="1:22" ht="204.75" customHeight="1" x14ac:dyDescent="0.25">
      <c r="A9" s="36"/>
      <c r="B9" s="70">
        <v>2</v>
      </c>
      <c r="C9" s="71" t="s">
        <v>34</v>
      </c>
      <c r="D9" s="72">
        <v>4</v>
      </c>
      <c r="E9" s="73" t="s">
        <v>33</v>
      </c>
      <c r="F9" s="74" t="s">
        <v>45</v>
      </c>
      <c r="G9" s="134"/>
      <c r="H9" s="75" t="s">
        <v>41</v>
      </c>
      <c r="I9" s="59"/>
      <c r="J9" s="60"/>
      <c r="K9" s="60"/>
      <c r="L9" s="76"/>
      <c r="M9" s="62"/>
      <c r="N9" s="77"/>
      <c r="O9" s="63"/>
      <c r="P9" s="78">
        <f>D9*Q9</f>
        <v>9200</v>
      </c>
      <c r="Q9" s="79">
        <v>2300</v>
      </c>
      <c r="R9" s="130"/>
      <c r="S9" s="80">
        <f>D9*R9</f>
        <v>0</v>
      </c>
      <c r="T9" s="81" t="str">
        <f t="shared" ref="T9:T11" si="0">IF(ISNUMBER(R9), IF(R9&gt;Q9,"NEVYHOVUJE","VYHOVUJE")," ")</f>
        <v xml:space="preserve"> </v>
      </c>
      <c r="U9" s="68"/>
      <c r="V9" s="82" t="s">
        <v>12</v>
      </c>
    </row>
    <row r="10" spans="1:22" ht="69" customHeight="1" x14ac:dyDescent="0.25">
      <c r="A10" s="36"/>
      <c r="B10" s="70">
        <v>3</v>
      </c>
      <c r="C10" s="83" t="s">
        <v>35</v>
      </c>
      <c r="D10" s="72">
        <v>1</v>
      </c>
      <c r="E10" s="73" t="s">
        <v>33</v>
      </c>
      <c r="F10" s="74" t="s">
        <v>47</v>
      </c>
      <c r="G10" s="134"/>
      <c r="H10" s="75" t="s">
        <v>41</v>
      </c>
      <c r="I10" s="59"/>
      <c r="J10" s="60"/>
      <c r="K10" s="60"/>
      <c r="L10" s="76"/>
      <c r="M10" s="62"/>
      <c r="N10" s="77"/>
      <c r="O10" s="63"/>
      <c r="P10" s="84">
        <f>D10*Q10</f>
        <v>600</v>
      </c>
      <c r="Q10" s="79">
        <v>600</v>
      </c>
      <c r="R10" s="130"/>
      <c r="S10" s="80">
        <f>D10*R10</f>
        <v>0</v>
      </c>
      <c r="T10" s="81" t="str">
        <f t="shared" si="0"/>
        <v xml:space="preserve"> </v>
      </c>
      <c r="U10" s="68"/>
      <c r="V10" s="82"/>
    </row>
    <row r="11" spans="1:22" ht="129" customHeight="1" x14ac:dyDescent="0.25">
      <c r="A11" s="36"/>
      <c r="B11" s="70">
        <v>4</v>
      </c>
      <c r="C11" s="71" t="s">
        <v>36</v>
      </c>
      <c r="D11" s="72">
        <v>1</v>
      </c>
      <c r="E11" s="73" t="s">
        <v>33</v>
      </c>
      <c r="F11" s="74" t="s">
        <v>48</v>
      </c>
      <c r="G11" s="134"/>
      <c r="H11" s="75" t="s">
        <v>41</v>
      </c>
      <c r="I11" s="59"/>
      <c r="J11" s="60"/>
      <c r="K11" s="60"/>
      <c r="L11" s="76"/>
      <c r="M11" s="62"/>
      <c r="N11" s="77"/>
      <c r="O11" s="63"/>
      <c r="P11" s="84">
        <f>D11*Q11</f>
        <v>90</v>
      </c>
      <c r="Q11" s="79">
        <v>90</v>
      </c>
      <c r="R11" s="130"/>
      <c r="S11" s="85">
        <f>D11*R11</f>
        <v>0</v>
      </c>
      <c r="T11" s="86" t="str">
        <f t="shared" si="0"/>
        <v xml:space="preserve"> </v>
      </c>
      <c r="U11" s="68"/>
      <c r="V11" s="82"/>
    </row>
    <row r="12" spans="1:22" ht="147.75" customHeight="1" thickBot="1" x14ac:dyDescent="0.3">
      <c r="A12" s="36"/>
      <c r="B12" s="87">
        <v>5</v>
      </c>
      <c r="C12" s="88" t="s">
        <v>37</v>
      </c>
      <c r="D12" s="89">
        <v>1</v>
      </c>
      <c r="E12" s="90" t="s">
        <v>33</v>
      </c>
      <c r="F12" s="91" t="s">
        <v>49</v>
      </c>
      <c r="G12" s="135"/>
      <c r="H12" s="92" t="s">
        <v>41</v>
      </c>
      <c r="I12" s="93"/>
      <c r="J12" s="94"/>
      <c r="K12" s="94"/>
      <c r="L12" s="95"/>
      <c r="M12" s="96"/>
      <c r="N12" s="97"/>
      <c r="O12" s="98"/>
      <c r="P12" s="99">
        <f>D12*Q12</f>
        <v>500</v>
      </c>
      <c r="Q12" s="100">
        <v>500</v>
      </c>
      <c r="R12" s="131"/>
      <c r="S12" s="101">
        <f>D12*R12</f>
        <v>0</v>
      </c>
      <c r="T12" s="102" t="str">
        <f t="shared" ref="T12" si="1">IF(ISNUMBER(R12), IF(R12&gt;Q12,"NEVYHOVUJE","VYHOVUJE")," ")</f>
        <v xml:space="preserve"> </v>
      </c>
      <c r="U12" s="103"/>
      <c r="V12" s="104"/>
    </row>
    <row r="13" spans="1:22" ht="15.75" hidden="1" thickTop="1" x14ac:dyDescent="0.25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  <c r="R13" s="36">
        <f>R7+R8</f>
        <v>0</v>
      </c>
    </row>
    <row r="14" spans="1:22" ht="17.45" customHeight="1" thickTop="1" thickBot="1" x14ac:dyDescent="0.3"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05" t="s">
        <v>26</v>
      </c>
      <c r="C15" s="105"/>
      <c r="D15" s="105"/>
      <c r="E15" s="105"/>
      <c r="F15" s="105"/>
      <c r="G15" s="105"/>
      <c r="H15" s="106"/>
      <c r="I15" s="106"/>
      <c r="J15" s="107"/>
      <c r="K15" s="107"/>
      <c r="L15" s="27"/>
      <c r="M15" s="27"/>
      <c r="N15" s="27"/>
      <c r="O15" s="108"/>
      <c r="P15" s="108"/>
      <c r="Q15" s="109" t="s">
        <v>9</v>
      </c>
      <c r="R15" s="110" t="s">
        <v>10</v>
      </c>
      <c r="S15" s="111"/>
      <c r="T15" s="112"/>
      <c r="U15" s="113"/>
      <c r="V15" s="114"/>
    </row>
    <row r="16" spans="1:22" ht="50.45" customHeight="1" thickTop="1" thickBot="1" x14ac:dyDescent="0.3">
      <c r="B16" s="115" t="s">
        <v>25</v>
      </c>
      <c r="C16" s="115"/>
      <c r="D16" s="115"/>
      <c r="E16" s="115"/>
      <c r="F16" s="115"/>
      <c r="G16" s="115"/>
      <c r="H16" s="115"/>
      <c r="I16" s="116"/>
      <c r="L16" s="7"/>
      <c r="M16" s="7"/>
      <c r="N16" s="7"/>
      <c r="O16" s="117"/>
      <c r="P16" s="117"/>
      <c r="Q16" s="118">
        <f>SUM(P7:P12)</f>
        <v>102390</v>
      </c>
      <c r="R16" s="119">
        <f>SUM(S7:S12)</f>
        <v>0</v>
      </c>
      <c r="S16" s="120"/>
      <c r="T16" s="121"/>
    </row>
    <row r="17" spans="2:19" ht="15.75" thickTop="1" x14ac:dyDescent="0.25">
      <c r="B17" s="122" t="s">
        <v>28</v>
      </c>
      <c r="C17" s="122"/>
      <c r="D17" s="122"/>
      <c r="E17" s="122"/>
      <c r="F17" s="122"/>
      <c r="G17" s="122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3"/>
      <c r="C18" s="123"/>
      <c r="D18" s="123"/>
      <c r="E18" s="123"/>
      <c r="F18" s="123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23"/>
      <c r="C19" s="123"/>
      <c r="D19" s="123"/>
      <c r="E19" s="123"/>
      <c r="F19" s="123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23"/>
      <c r="C20" s="123"/>
      <c r="D20" s="123"/>
      <c r="E20" s="123"/>
      <c r="F20" s="123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07"/>
      <c r="D21" s="124"/>
      <c r="E21" s="107"/>
      <c r="F21" s="107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H22" s="12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7"/>
      <c r="D23" s="124"/>
      <c r="E23" s="107"/>
      <c r="F23" s="107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7"/>
      <c r="D24" s="124"/>
      <c r="E24" s="107"/>
      <c r="F24" s="107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7"/>
      <c r="D25" s="124"/>
      <c r="E25" s="107"/>
      <c r="F25" s="107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7"/>
      <c r="D26" s="124"/>
      <c r="E26" s="107"/>
      <c r="F26" s="107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7"/>
      <c r="D27" s="124"/>
      <c r="E27" s="107"/>
      <c r="F27" s="107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7"/>
      <c r="D28" s="124"/>
      <c r="E28" s="107"/>
      <c r="F28" s="107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7"/>
      <c r="D29" s="124"/>
      <c r="E29" s="107"/>
      <c r="F29" s="107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7"/>
      <c r="D30" s="124"/>
      <c r="E30" s="107"/>
      <c r="F30" s="107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7"/>
      <c r="D31" s="124"/>
      <c r="E31" s="107"/>
      <c r="F31" s="107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7"/>
      <c r="D32" s="124"/>
      <c r="E32" s="107"/>
      <c r="F32" s="107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7"/>
      <c r="D33" s="124"/>
      <c r="E33" s="107"/>
      <c r="F33" s="107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7"/>
      <c r="D34" s="124"/>
      <c r="E34" s="107"/>
      <c r="F34" s="107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7"/>
      <c r="D35" s="124"/>
      <c r="E35" s="107"/>
      <c r="F35" s="107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7"/>
      <c r="D36" s="124"/>
      <c r="E36" s="107"/>
      <c r="F36" s="107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7"/>
      <c r="D37" s="124"/>
      <c r="E37" s="107"/>
      <c r="F37" s="107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7"/>
      <c r="D38" s="124"/>
      <c r="E38" s="107"/>
      <c r="F38" s="107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7"/>
      <c r="D39" s="124"/>
      <c r="E39" s="107"/>
      <c r="F39" s="107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7"/>
      <c r="D40" s="124"/>
      <c r="E40" s="107"/>
      <c r="F40" s="107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7"/>
      <c r="D41" s="124"/>
      <c r="E41" s="107"/>
      <c r="F41" s="107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7"/>
      <c r="D42" s="124"/>
      <c r="E42" s="107"/>
      <c r="F42" s="107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7"/>
      <c r="D43" s="124"/>
      <c r="E43" s="107"/>
      <c r="F43" s="107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7"/>
      <c r="D44" s="124"/>
      <c r="E44" s="107"/>
      <c r="F44" s="107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7"/>
      <c r="D45" s="124"/>
      <c r="E45" s="107"/>
      <c r="F45" s="107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7"/>
      <c r="D46" s="124"/>
      <c r="E46" s="107"/>
      <c r="F46" s="107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7"/>
      <c r="D47" s="124"/>
      <c r="E47" s="107"/>
      <c r="F47" s="107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7"/>
      <c r="D48" s="124"/>
      <c r="E48" s="107"/>
      <c r="F48" s="107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7"/>
      <c r="D49" s="124"/>
      <c r="E49" s="107"/>
      <c r="F49" s="107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7"/>
      <c r="D50" s="124"/>
      <c r="E50" s="107"/>
      <c r="F50" s="107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7"/>
      <c r="D51" s="124"/>
      <c r="E51" s="107"/>
      <c r="F51" s="107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7"/>
      <c r="D52" s="124"/>
      <c r="E52" s="107"/>
      <c r="F52" s="107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7"/>
      <c r="D53" s="124"/>
      <c r="E53" s="107"/>
      <c r="F53" s="107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7"/>
      <c r="D54" s="124"/>
      <c r="E54" s="107"/>
      <c r="F54" s="107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7"/>
      <c r="D55" s="124"/>
      <c r="E55" s="107"/>
      <c r="F55" s="107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7"/>
      <c r="D56" s="124"/>
      <c r="E56" s="107"/>
      <c r="F56" s="107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7"/>
      <c r="D57" s="124"/>
      <c r="E57" s="107"/>
      <c r="F57" s="107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7"/>
      <c r="D58" s="124"/>
      <c r="E58" s="107"/>
      <c r="F58" s="107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7"/>
      <c r="D59" s="124"/>
      <c r="E59" s="107"/>
      <c r="F59" s="107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7"/>
      <c r="D60" s="124"/>
      <c r="E60" s="107"/>
      <c r="F60" s="107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7"/>
      <c r="D61" s="124"/>
      <c r="E61" s="107"/>
      <c r="F61" s="107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7"/>
      <c r="D62" s="124"/>
      <c r="E62" s="107"/>
      <c r="F62" s="107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7"/>
      <c r="D63" s="124"/>
      <c r="E63" s="107"/>
      <c r="F63" s="107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7"/>
      <c r="D64" s="124"/>
      <c r="E64" s="107"/>
      <c r="F64" s="107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7"/>
      <c r="D65" s="124"/>
      <c r="E65" s="107"/>
      <c r="F65" s="107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7"/>
      <c r="D66" s="124"/>
      <c r="E66" s="107"/>
      <c r="F66" s="107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7"/>
      <c r="D67" s="124"/>
      <c r="E67" s="107"/>
      <c r="F67" s="107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7"/>
      <c r="D68" s="124"/>
      <c r="E68" s="107"/>
      <c r="F68" s="107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7"/>
      <c r="D69" s="124"/>
      <c r="E69" s="107"/>
      <c r="F69" s="107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7"/>
      <c r="D70" s="124"/>
      <c r="E70" s="107"/>
      <c r="F70" s="107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7"/>
      <c r="D71" s="124"/>
      <c r="E71" s="107"/>
      <c r="F71" s="107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7"/>
      <c r="D72" s="124"/>
      <c r="E72" s="107"/>
      <c r="F72" s="107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7"/>
      <c r="D73" s="124"/>
      <c r="E73" s="107"/>
      <c r="F73" s="107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7"/>
      <c r="D74" s="124"/>
      <c r="E74" s="107"/>
      <c r="F74" s="107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7"/>
      <c r="D75" s="124"/>
      <c r="E75" s="107"/>
      <c r="F75" s="107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7"/>
      <c r="D76" s="124"/>
      <c r="E76" s="107"/>
      <c r="F76" s="107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7"/>
      <c r="D77" s="124"/>
      <c r="E77" s="107"/>
      <c r="F77" s="107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7"/>
      <c r="D78" s="124"/>
      <c r="E78" s="107"/>
      <c r="F78" s="107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7"/>
      <c r="D79" s="124"/>
      <c r="E79" s="107"/>
      <c r="F79" s="107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7"/>
      <c r="D80" s="124"/>
      <c r="E80" s="107"/>
      <c r="F80" s="107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7"/>
      <c r="D81" s="124"/>
      <c r="E81" s="107"/>
      <c r="F81" s="107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7"/>
      <c r="D82" s="124"/>
      <c r="E82" s="107"/>
      <c r="F82" s="107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7"/>
      <c r="D83" s="124"/>
      <c r="E83" s="107"/>
      <c r="F83" s="107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7"/>
      <c r="D84" s="124"/>
      <c r="E84" s="107"/>
      <c r="F84" s="107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7"/>
      <c r="D85" s="124"/>
      <c r="E85" s="107"/>
      <c r="F85" s="107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7"/>
      <c r="D86" s="124"/>
      <c r="E86" s="107"/>
      <c r="F86" s="107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7"/>
      <c r="D87" s="124"/>
      <c r="E87" s="107"/>
      <c r="F87" s="107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7"/>
      <c r="D88" s="124"/>
      <c r="E88" s="107"/>
      <c r="F88" s="107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7"/>
      <c r="D89" s="124"/>
      <c r="E89" s="107"/>
      <c r="F89" s="107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7"/>
      <c r="D90" s="124"/>
      <c r="E90" s="107"/>
      <c r="F90" s="107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7"/>
      <c r="D91" s="124"/>
      <c r="E91" s="107"/>
      <c r="F91" s="107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7"/>
      <c r="D92" s="124"/>
      <c r="E92" s="107"/>
      <c r="F92" s="107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7"/>
      <c r="D93" s="124"/>
      <c r="E93" s="107"/>
      <c r="F93" s="107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7"/>
      <c r="D94" s="124"/>
      <c r="E94" s="107"/>
      <c r="F94" s="107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7"/>
      <c r="D95" s="124"/>
      <c r="E95" s="107"/>
      <c r="F95" s="107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7"/>
      <c r="D96" s="124"/>
      <c r="E96" s="107"/>
      <c r="F96" s="107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7"/>
      <c r="D97" s="124"/>
      <c r="E97" s="107"/>
      <c r="F97" s="107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7"/>
      <c r="D98" s="124"/>
      <c r="E98" s="107"/>
      <c r="F98" s="107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7"/>
      <c r="D99" s="124"/>
      <c r="E99" s="107"/>
      <c r="F99" s="107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7"/>
      <c r="D100" s="124"/>
      <c r="E100" s="107"/>
      <c r="F100" s="107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7"/>
      <c r="D101" s="124"/>
      <c r="E101" s="107"/>
      <c r="F101" s="107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07"/>
      <c r="D102" s="124"/>
      <c r="E102" s="107"/>
      <c r="F102" s="107"/>
      <c r="G102" s="16"/>
      <c r="H102" s="16"/>
      <c r="I102" s="11"/>
      <c r="J102" s="11"/>
      <c r="K102" s="11"/>
      <c r="L102" s="11"/>
      <c r="M102" s="11"/>
      <c r="N102" s="17"/>
      <c r="O102" s="17"/>
      <c r="P102" s="17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O902RCrZvx1jwdfTAW1MCXGdYLR5Xos0Iox6svELBlp3ZgBep2cjHf0I1BHmyVuOkky2Z5+av9c5il/e5uKGVA==" saltValue="hk5lgnemMKg8yumfZCJKEA==" spinCount="100000" sheet="1" objects="1" scenarios="1"/>
  <mergeCells count="24">
    <mergeCell ref="B17:G17"/>
    <mergeCell ref="R16:T16"/>
    <mergeCell ref="R15:T15"/>
    <mergeCell ref="B15:G15"/>
    <mergeCell ref="B16:H16"/>
    <mergeCell ref="U7:U12"/>
    <mergeCell ref="V9:V12"/>
    <mergeCell ref="B1:D1"/>
    <mergeCell ref="G5:H5"/>
    <mergeCell ref="G2:N3"/>
    <mergeCell ref="O7:O12"/>
    <mergeCell ref="M7:M12"/>
    <mergeCell ref="N7:N12"/>
    <mergeCell ref="J7:J12"/>
    <mergeCell ref="I7:I12"/>
    <mergeCell ref="K7:K12"/>
    <mergeCell ref="B7:B8"/>
    <mergeCell ref="T7:T8"/>
    <mergeCell ref="C7:C8"/>
    <mergeCell ref="D7:D8"/>
    <mergeCell ref="E7:E8"/>
    <mergeCell ref="L7:L8"/>
    <mergeCell ref="Q7:Q8"/>
    <mergeCell ref="P7:P8"/>
  </mergeCells>
  <conditionalFormatting sqref="B7 B9:B12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 D9:D12">
    <cfRule type="containsBlanks" dxfId="6" priority="1">
      <formula>LEN(TRIM(D7))=0</formula>
    </cfRule>
  </conditionalFormatting>
  <conditionalFormatting sqref="G7:H12 R7:R12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12">
    <cfRule type="notContainsBlanks" dxfId="2" priority="70">
      <formula>LEN(TRIM(G7))&gt;0</formula>
    </cfRule>
  </conditionalFormatting>
  <conditionalFormatting sqref="T7 T9:T12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 E9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ignoredErrors>
    <ignoredError sqref="S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2024-07-24T06:08:17Z</cp:lastPrinted>
  <dcterms:created xsi:type="dcterms:W3CDTF">2014-03-05T12:43:32Z</dcterms:created>
  <dcterms:modified xsi:type="dcterms:W3CDTF">2024-07-24T07:03:11Z</dcterms:modified>
</cp:coreProperties>
</file>