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07 NPO\2 změna ZD\"/>
    </mc:Choice>
  </mc:AlternateContent>
  <xr:revisionPtr revIDLastSave="0" documentId="13_ncr:1_{E0563DEF-ED81-4F94-9E22-119EE4333D7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9" i="1"/>
  <c r="P9" i="1"/>
  <c r="P10" i="1"/>
  <c r="S10" i="1"/>
  <c r="T10" i="1"/>
  <c r="P7" i="1"/>
  <c r="S7" i="1"/>
  <c r="T7" i="1"/>
  <c r="Q13" i="1" l="1"/>
  <c r="R13" i="1"/>
</calcChain>
</file>

<file path=xl/sharedStrings.xml><?xml version="1.0" encoding="utf-8"?>
<sst xmlns="http://schemas.openxmlformats.org/spreadsheetml/2006/main" count="50" uniqueCount="45">
  <si>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</si>
  <si>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</si>
  <si>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</si>
  <si>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</si>
  <si>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</si>
  <si>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</si>
  <si>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</si>
  <si>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</si>
  <si>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</si>
  <si>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</si>
  <si>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</si>
  <si>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</si>
  <si>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</si>
  <si>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</si>
  <si>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</si>
  <si>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</si>
  <si>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</si>
  <si>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</si>
  <si>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</si>
  <si>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</si>
  <si>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</si>
  <si>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</si>
  <si>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</si>
  <si>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</si>
  <si>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</si>
  <si>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</si>
  <si>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</si>
  <si>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</si>
  <si>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</si>
  <si>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</si>
  <si>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</si>
  <si>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</si>
  <si>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Mgr. Jan Krotký, Ph.D.,
Tel.: 37763 6503</t>
  </si>
  <si>
    <t xml:space="preserve">
Klatovská 51, 
301 00 Plzeň, 
Fakulta pedagogická - Katedra matematiky, fyziky a technické výchovy,
místnost KL 238</t>
  </si>
  <si>
    <t>Příloha č. 2 Kupní smlouvy - technická specifikace
Audiovizuální technika (II.) 007 - 2024</t>
  </si>
  <si>
    <t>Videokonferenční zařízení se záznamem a ozvučením pro online výuku</t>
  </si>
  <si>
    <t>Interaktivní display 98 s integrovaným PC a přípojným místem</t>
  </si>
  <si>
    <t>Interaktivní  display 86 bez PC</t>
  </si>
  <si>
    <t>Společná faktura</t>
  </si>
  <si>
    <t>Záruka na displej min. 5 let.
Včetně provedení kompletní odborné montáže a základního zaškolení.</t>
  </si>
  <si>
    <t>Záruka na displej min. 3 roky.
Včetně provedení kompletní odborné montáže a základního zaškolení.</t>
  </si>
  <si>
    <t>V případě, že se dodavatel při předání zboží na některá uvedená tel. čísla nedovolá, bude v takovém případě volat tel. 377 631 320.</t>
  </si>
  <si>
    <r>
      <rPr>
        <b/>
        <sz val="11"/>
        <rFont val="Calibri"/>
        <family val="2"/>
        <charset val="238"/>
        <scheme val="minor"/>
      </rPr>
      <t>IP PTZ kamera</t>
    </r>
    <r>
      <rPr>
        <sz val="11"/>
        <rFont val="Calibri"/>
        <family val="2"/>
        <charset val="238"/>
        <scheme val="minor"/>
      </rPr>
      <t xml:space="preserve"> pro záznam a streamování, rozlišení min. 5MPx, 22x optický zoom, 100% autofocus, univerzální ovládací pult pro řízení kamery, včetně držáku kamery pro montáž na zeď.
</t>
    </r>
    <r>
      <rPr>
        <b/>
        <sz val="11"/>
        <rFont val="Calibri"/>
        <family val="2"/>
        <charset val="238"/>
        <scheme val="minor"/>
      </rPr>
      <t>Kvalitní konferenční mikrofon,</t>
    </r>
    <r>
      <rPr>
        <sz val="11"/>
        <rFont val="Calibri"/>
        <family val="2"/>
        <charset val="238"/>
        <scheme val="minor"/>
      </rPr>
      <t xml:space="preserve"> HD zvukový výstup; připojení pomocí USB a Bluetooth (max. dosah alespoň 30 m), 3,5 mm Jack pro připojení náhlavní soupravy, kondenzátorový, všesměrové snímání, frekvence od 100 do 20000 Hz, tlačítko Mute, vhodný pro mluvené slovo.
</t>
    </r>
    <r>
      <rPr>
        <b/>
        <sz val="11"/>
        <rFont val="Calibri"/>
        <family val="2"/>
        <charset val="238"/>
        <scheme val="minor"/>
      </rPr>
      <t>Aktivní reproduktory</t>
    </r>
    <r>
      <rPr>
        <sz val="11"/>
        <rFont val="Calibri"/>
        <family val="2"/>
        <charset val="238"/>
        <scheme val="minor"/>
      </rPr>
      <t xml:space="preserve"> pro ozvučení místnosti, celkový výkon min. 50 W (2x 25 W), frekvenční rozsah min. 70 Hz – 20 kHz, 2pásmové, v přední časti tlačítko pro zapnutí/vypnutí reproduktoru, regulace hlasitosti, možnost jednoduchého doladění výšek a basů reprodukovaného zvuku, přepínač pro přizpůsobení akustického prostoru, ochrana proti vysokofrekvenčnímu rušení, ochrana proti přehřátí a funkce eliminující lupnutí při zapnutí reproduktorů, držáky pro montáž reproduktorů umožňujících jejich natočení pro optimální akustické naladění prostoru, dálkového ovládání reproduktorů.
</t>
    </r>
    <r>
      <rPr>
        <b/>
        <sz val="11"/>
        <rFont val="Calibri"/>
        <family val="2"/>
        <charset val="238"/>
        <scheme val="minor"/>
      </rPr>
      <t>Přípojné místo</t>
    </r>
    <r>
      <rPr>
        <sz val="11"/>
        <rFont val="Calibri"/>
        <family val="2"/>
        <charset val="238"/>
        <scheme val="minor"/>
      </rPr>
      <t xml:space="preserve"> určené pro zabudování do stolu, min.: 2x elektrická zásuvka 230V, 1x LAN, 2x HDMI z toho 1x HDMI z PC pro duplikaci obrazu a 1x HDMI pro připojení notebooku k displeji, 2x USB pro Připojení zařízení K PC, integrované tlačítko pro přepnutí HDMI vstupu na displeji pomocí HDMI přepínače.
</t>
    </r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</t>
    </r>
    <r>
      <rPr>
        <sz val="11"/>
        <color rgb="FFFF0000"/>
        <rFont val="Calibri"/>
        <family val="2"/>
        <charset val="238"/>
        <scheme val="minor"/>
      </rPr>
      <t>VA</t>
    </r>
    <r>
      <rPr>
        <sz val="11"/>
        <rFont val="Calibri"/>
        <family val="2"/>
        <charset val="238"/>
        <scheme val="minor"/>
      </rPr>
      <t xml:space="preserve">, jas min. 420 cd/m2, statický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>Držák pro montáž displeje</t>
    </r>
    <r>
      <rPr>
        <sz val="11"/>
        <rFont val="Calibri"/>
        <family val="2"/>
        <charset val="238"/>
        <scheme val="minor"/>
      </rPr>
      <t xml:space="preserve"> na zeď.
</t>
    </r>
    <r>
      <rPr>
        <b/>
        <sz val="11"/>
        <rFont val="Calibri"/>
        <family val="2"/>
        <charset val="238"/>
        <scheme val="minor"/>
      </rPr>
      <t xml:space="preserve">Slot-in integrované PC </t>
    </r>
    <r>
      <rPr>
        <sz val="11"/>
        <rFont val="Calibri"/>
        <family val="2"/>
        <charset val="238"/>
        <scheme val="minor"/>
      </rPr>
      <t xml:space="preserve">pro záznam a streamování,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>Membránová, bezdrátová klávesnic</t>
    </r>
    <r>
      <rPr>
        <sz val="11"/>
        <rFont val="Calibri"/>
        <family val="2"/>
        <charset val="238"/>
        <scheme val="minor"/>
      </rPr>
      <t xml:space="preserve">e na dálkové ovládání PC / displeje; numerický blok, nízkoprofilové klávesy, CZ lokalizace kláves, USB a bezdrátový USB přijímač, touchpad, na AA nebo AAA baterie.
</t>
    </r>
    <r>
      <rPr>
        <b/>
        <sz val="11"/>
        <rFont val="Calibri"/>
        <family val="2"/>
        <charset val="238"/>
        <scheme val="minor"/>
      </rPr>
      <t xml:space="preserve">Instalační materiál </t>
    </r>
    <r>
      <rPr>
        <sz val="11"/>
        <rFont val="Calibri"/>
        <family val="2"/>
        <charset val="238"/>
        <scheme val="minor"/>
      </rPr>
      <t>pro propojení displeje, IP kamery a reproduktorů s počítačem/přípojným místem v délce 20 až 30 m: kabely HDMI, USB, UTP, potřebný spojovací materiál, krycí lišty, krycí obalový materiál na kabely, aktivní HDMI přepínač pro dva vstupy v min. 4K/30Hz rozlišení.
Včetně provedení kompletní odborné montáže a základního zaškolení.</t>
    </r>
  </si>
  <si>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</t>
    </r>
    <r>
      <rPr>
        <sz val="11"/>
        <color rgb="FFFF0000"/>
        <rFont val="Calibri"/>
        <family val="2"/>
        <charset val="238"/>
        <scheme val="minor"/>
      </rPr>
      <t>VA</t>
    </r>
    <r>
      <rPr>
        <sz val="11"/>
        <rFont val="Calibri"/>
        <family val="2"/>
        <charset val="238"/>
        <scheme val="minor"/>
      </rPr>
      <t xml:space="preserve">, jas min. 420 cd/m2, statický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 xml:space="preserve">
Držák pro montáž displeje </t>
    </r>
    <r>
      <rPr>
        <sz val="11"/>
        <rFont val="Calibri"/>
        <family val="2"/>
        <charset val="238"/>
        <scheme val="minor"/>
      </rPr>
      <t>na zeď.
Včetně provedení kompletní odborné montáže a základního zaškolení.</t>
    </r>
  </si>
  <si>
    <r>
      <rPr>
        <b/>
        <sz val="11"/>
        <rFont val="Calibri"/>
        <family val="2"/>
        <charset val="238"/>
        <scheme val="minor"/>
      </rPr>
      <t>Multitouch dotykový displej 98"</t>
    </r>
    <r>
      <rPr>
        <sz val="11"/>
        <rFont val="Calibri"/>
        <family val="2"/>
        <charset val="238"/>
        <scheme val="minor"/>
      </rPr>
      <t xml:space="preserve"> (cca 248 cm), rozlišení min. UHD 4K (3840*2160), 16:9, min. 10bit IPS, jas min. 480 cd/m2, dynamický kontrast 4000:1, odezva max. 8 ms, min. 60Hz, pozorovací úhly 178°/178°. DisplayPort 1.2, min. 2x HDMI 2.0, USB, komponentní video, LAN, WiFi, sluchátkový výstup, podpora bezdrátového připojení pro tablety nebo chytré telefony, možnost vzdálené správy zařízení v rámci počítačové sítě, slot pro integrované PC, integrovaný OS Android (z důvodu kompatilibity s aktuálními výukovými aplikacemi, které chce zadavatel využívat), integrované ozvučení min. 2x 15W, VESA kompatibilní. Sklo odolné proti poškrábání a proti poškození (min. 4 mm temperované sklo - stupeň tvrdosti min. 7 Mohs), 2x stylus, dálkový ovladač. Záruka min. 3 roky.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Slot-in (integrované) PC</t>
    </r>
    <r>
      <rPr>
        <sz val="11"/>
        <rFont val="Calibri"/>
        <family val="2"/>
        <charset val="238"/>
        <scheme val="minor"/>
      </rPr>
      <t xml:space="preserve">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 xml:space="preserve">Držák pro montáž </t>
    </r>
    <r>
      <rPr>
        <sz val="11"/>
        <rFont val="Calibri"/>
        <family val="2"/>
        <charset val="238"/>
        <scheme val="minor"/>
      </rPr>
      <t xml:space="preserve">na zeď.
</t>
    </r>
    <r>
      <rPr>
        <b/>
        <sz val="11"/>
        <rFont val="Calibri"/>
        <family val="2"/>
        <charset val="238"/>
        <scheme val="minor"/>
      </rPr>
      <t xml:space="preserve">Přípojné místo </t>
    </r>
    <r>
      <rPr>
        <sz val="11"/>
        <rFont val="Calibri"/>
        <family val="2"/>
        <charset val="238"/>
        <scheme val="minor"/>
      </rPr>
      <t>určené pro zabudování do stolu, min.: 2x elektrická zásuvka 230V, 1x LAN, 2x HDMI z toho 1x HDMI z PC pro duplikaci obrazu a 1x HDMI pro připojení notebooku k display, 2x USB pro připojení zařízení K PC, integrované tlačítko pro přepnutí HDMI vstupu na displeji pomocí HDMI přepínače.
Včetně provedení kompletní odborné montáže a základního zaškolení.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</si>
</sst>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2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7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7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164" fontId="7" fillId="3" borderId="13" xfId="0" applyNumberFormat="1" applyFont="1" applyFill="1" applyBorder="1" applyAlignment="1">
      <alignment horizontal="right" vertical="center" indent="1"/>
    </xf>
    <xf numFmtId="164" fontId="7" fillId="3" borderId="16" xfId="0" applyNumberFormat="1" applyFont="1" applyFill="1" applyBorder="1" applyAlignment="1">
      <alignment horizontal="right" vertical="center" indent="1"/>
    </xf>
    <xf numFmtId="0" fontId="0" fillId="3" borderId="16" xfId="0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left" vertical="center" wrapText="1" indent="1"/>
    </xf>
    <xf numFmtId="2" fontId="7" fillId="3" borderId="16" xfId="0" applyNumberFormat="1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topLeftCell="B1" zoomScale="66" zoomScaleNormal="66" workbookViewId="0">
      <selection activeCell="O7" sqref="O7:O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5.140625" style="1" customWidth="1"/>
    <col min="4" max="4" width="10.7109375" style="2" customWidth="1"/>
    <col min="5" max="5" width="10.28515625" style="3" customWidth="1"/>
    <col min="6" max="6" width="135.42578125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3.7109375" customWidth="1"/>
    <col min="12" max="12" width="43.85546875" customWidth="1"/>
    <col min="13" max="13" width="25.140625" customWidth="1"/>
    <col min="14" max="14" width="41.85546875" style="1" customWidth="1"/>
    <col min="15" max="15" width="28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5.85546875" style="4" customWidth="1"/>
  </cols>
  <sheetData>
    <row r="1" spans="1:22" ht="42.6" customHeight="1" x14ac:dyDescent="0.25">
      <c r="B1" s="64" t="s">
        <v>34</v>
      </c>
      <c r="C1" s="64"/>
      <c r="D1" s="64"/>
      <c r="E1" s="64"/>
      <c r="G1" s="40"/>
    </row>
    <row r="2" spans="1:22" ht="42" customHeight="1" x14ac:dyDescent="0.25">
      <c r="C2"/>
      <c r="D2" s="11"/>
      <c r="E2" s="5"/>
      <c r="F2" s="6"/>
      <c r="G2" s="65"/>
      <c r="H2" s="65"/>
      <c r="I2" s="65"/>
      <c r="J2" s="65"/>
      <c r="K2" s="65"/>
      <c r="L2" s="65"/>
      <c r="M2" s="65"/>
      <c r="N2" s="65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65"/>
      <c r="H3" s="65"/>
      <c r="I3" s="65"/>
      <c r="J3" s="65"/>
      <c r="K3" s="65"/>
      <c r="L3" s="65"/>
      <c r="M3" s="65"/>
      <c r="N3" s="65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30</v>
      </c>
      <c r="L6" s="34" t="s">
        <v>18</v>
      </c>
      <c r="M6" s="36" t="s">
        <v>19</v>
      </c>
      <c r="N6" s="34" t="s">
        <v>20</v>
      </c>
      <c r="O6" s="41" t="s">
        <v>27</v>
      </c>
      <c r="P6" s="34" t="s">
        <v>21</v>
      </c>
      <c r="Q6" s="23" t="s">
        <v>6</v>
      </c>
      <c r="R6" s="24" t="s">
        <v>7</v>
      </c>
      <c r="S6" s="63" t="s">
        <v>8</v>
      </c>
      <c r="T6" s="63" t="s">
        <v>9</v>
      </c>
      <c r="U6" s="34" t="s">
        <v>22</v>
      </c>
      <c r="V6" s="34" t="s">
        <v>23</v>
      </c>
    </row>
    <row r="7" spans="1:22" ht="409.5" customHeight="1" thickTop="1" x14ac:dyDescent="0.25">
      <c r="A7" s="25"/>
      <c r="B7" s="88">
        <v>1</v>
      </c>
      <c r="C7" s="90" t="s">
        <v>35</v>
      </c>
      <c r="D7" s="92">
        <v>2</v>
      </c>
      <c r="E7" s="94" t="s">
        <v>28</v>
      </c>
      <c r="F7" s="109" t="s">
        <v>42</v>
      </c>
      <c r="G7" s="116"/>
      <c r="H7" s="117"/>
      <c r="I7" s="76" t="s">
        <v>38</v>
      </c>
      <c r="J7" s="80" t="s">
        <v>29</v>
      </c>
      <c r="K7" s="76" t="s">
        <v>31</v>
      </c>
      <c r="L7" s="81" t="s">
        <v>39</v>
      </c>
      <c r="M7" s="84" t="s">
        <v>32</v>
      </c>
      <c r="N7" s="81" t="s">
        <v>33</v>
      </c>
      <c r="O7" s="97">
        <v>30</v>
      </c>
      <c r="P7" s="104">
        <f>D7*Q7</f>
        <v>429000</v>
      </c>
      <c r="Q7" s="106">
        <v>214500</v>
      </c>
      <c r="R7" s="112"/>
      <c r="S7" s="100">
        <f>D7*R7</f>
        <v>0</v>
      </c>
      <c r="T7" s="102" t="str">
        <f t="shared" ref="T7" si="0">IF(ISNUMBER(R7), IF(R7&gt;Q7,"NEVYHOVUJE","VYHOVUJE")," ")</f>
        <v xml:space="preserve"> </v>
      </c>
      <c r="U7" s="94"/>
      <c r="V7" s="94" t="s">
        <v>12</v>
      </c>
    </row>
    <row r="8" spans="1:22" ht="157.5" customHeight="1" x14ac:dyDescent="0.25">
      <c r="A8" s="25"/>
      <c r="B8" s="89"/>
      <c r="C8" s="91"/>
      <c r="D8" s="93"/>
      <c r="E8" s="108"/>
      <c r="F8" s="110"/>
      <c r="G8" s="118"/>
      <c r="H8" s="119"/>
      <c r="I8" s="77"/>
      <c r="J8" s="78"/>
      <c r="K8" s="77"/>
      <c r="L8" s="111"/>
      <c r="M8" s="85"/>
      <c r="N8" s="82"/>
      <c r="O8" s="98"/>
      <c r="P8" s="105"/>
      <c r="Q8" s="107"/>
      <c r="R8" s="113"/>
      <c r="S8" s="101"/>
      <c r="T8" s="103"/>
      <c r="U8" s="95"/>
      <c r="V8" s="95"/>
    </row>
    <row r="9" spans="1:22" ht="298.5" customHeight="1" x14ac:dyDescent="0.25">
      <c r="A9" s="25"/>
      <c r="B9" s="42">
        <v>2</v>
      </c>
      <c r="C9" s="43" t="s">
        <v>36</v>
      </c>
      <c r="D9" s="44">
        <v>3</v>
      </c>
      <c r="E9" s="45" t="s">
        <v>28</v>
      </c>
      <c r="F9" s="46" t="s">
        <v>44</v>
      </c>
      <c r="G9" s="120"/>
      <c r="H9" s="121"/>
      <c r="I9" s="78"/>
      <c r="J9" s="78"/>
      <c r="K9" s="77"/>
      <c r="L9" s="47" t="s">
        <v>40</v>
      </c>
      <c r="M9" s="85"/>
      <c r="N9" s="82"/>
      <c r="O9" s="98"/>
      <c r="P9" s="48">
        <f>D9*Q9</f>
        <v>543000</v>
      </c>
      <c r="Q9" s="49">
        <v>181000</v>
      </c>
      <c r="R9" s="114"/>
      <c r="S9" s="50">
        <f>D9*R9</f>
        <v>0</v>
      </c>
      <c r="T9" s="51" t="str">
        <f t="shared" ref="T9:T10" si="1">IF(ISNUMBER(R9), IF(R9&gt;Q9,"NEVYHOVUJE","VYHOVUJE")," ")</f>
        <v xml:space="preserve"> </v>
      </c>
      <c r="U9" s="95"/>
      <c r="V9" s="95"/>
    </row>
    <row r="10" spans="1:22" ht="200.25" customHeight="1" thickBot="1" x14ac:dyDescent="0.3">
      <c r="A10" s="25"/>
      <c r="B10" s="52">
        <v>3</v>
      </c>
      <c r="C10" s="53" t="s">
        <v>37</v>
      </c>
      <c r="D10" s="54">
        <v>2</v>
      </c>
      <c r="E10" s="55" t="s">
        <v>28</v>
      </c>
      <c r="F10" s="56" t="s">
        <v>43</v>
      </c>
      <c r="G10" s="122"/>
      <c r="H10" s="123"/>
      <c r="I10" s="79"/>
      <c r="J10" s="79"/>
      <c r="K10" s="87"/>
      <c r="L10" s="57" t="s">
        <v>39</v>
      </c>
      <c r="M10" s="86"/>
      <c r="N10" s="83"/>
      <c r="O10" s="99"/>
      <c r="P10" s="58">
        <f>D10*Q10</f>
        <v>218000</v>
      </c>
      <c r="Q10" s="59">
        <v>109000</v>
      </c>
      <c r="R10" s="115"/>
      <c r="S10" s="60">
        <f>D10*R10</f>
        <v>0</v>
      </c>
      <c r="T10" s="61" t="str">
        <f t="shared" si="1"/>
        <v xml:space="preserve"> </v>
      </c>
      <c r="U10" s="96"/>
      <c r="V10" s="96"/>
    </row>
    <row r="11" spans="1:22" ht="13.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  <c r="S11" s="37"/>
    </row>
    <row r="12" spans="1:22" ht="49.5" customHeight="1" thickTop="1" thickBot="1" x14ac:dyDescent="0.3">
      <c r="B12" s="71" t="s">
        <v>25</v>
      </c>
      <c r="C12" s="72"/>
      <c r="D12" s="72"/>
      <c r="E12" s="72"/>
      <c r="F12" s="72"/>
      <c r="G12" s="72"/>
      <c r="H12" s="62"/>
      <c r="I12" s="26"/>
      <c r="J12" s="26"/>
      <c r="K12" s="26"/>
      <c r="L12" s="27"/>
      <c r="M12" s="7"/>
      <c r="N12" s="7"/>
      <c r="O12" s="28"/>
      <c r="P12" s="28"/>
      <c r="Q12" s="29" t="s">
        <v>10</v>
      </c>
      <c r="R12" s="73" t="s">
        <v>11</v>
      </c>
      <c r="S12" s="74"/>
      <c r="T12" s="75"/>
      <c r="U12" s="21"/>
      <c r="V12" s="30"/>
    </row>
    <row r="13" spans="1:22" ht="53.25" customHeight="1" thickTop="1" thickBot="1" x14ac:dyDescent="0.3">
      <c r="B13" s="70" t="s">
        <v>24</v>
      </c>
      <c r="C13" s="70"/>
      <c r="D13" s="70"/>
      <c r="E13" s="70"/>
      <c r="F13" s="70"/>
      <c r="G13" s="70"/>
      <c r="H13" s="70"/>
      <c r="I13" s="31"/>
      <c r="L13" s="11"/>
      <c r="M13" s="11"/>
      <c r="N13" s="11"/>
      <c r="O13" s="32"/>
      <c r="P13" s="32"/>
      <c r="Q13" s="33">
        <f>SUM(P7:P10)</f>
        <v>1190000</v>
      </c>
      <c r="R13" s="66">
        <f>SUM(S7:S10)</f>
        <v>0</v>
      </c>
      <c r="S13" s="67"/>
      <c r="T13" s="68"/>
    </row>
    <row r="14" spans="1:22" ht="15.75" thickTop="1" x14ac:dyDescent="0.25">
      <c r="B14" s="69" t="s">
        <v>41</v>
      </c>
      <c r="C14" s="69"/>
      <c r="D14" s="69"/>
      <c r="E14" s="69"/>
      <c r="F14" s="69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ajF2F/xRQjfSafiTffPofIRLZ+DkaL2QCU81EWVKaBRjbUVhB8yOF00XRmO+LQiA1NBjEtLKOreJfTHFRHS3zQ==" saltValue="OzPvmIzNn/4c5LRdthX7EQ==" spinCount="100000" sheet="1" objects="1" scenarios="1"/>
  <mergeCells count="28">
    <mergeCell ref="E7:E8"/>
    <mergeCell ref="F7:F8"/>
    <mergeCell ref="G7:G8"/>
    <mergeCell ref="H7:H8"/>
    <mergeCell ref="L7:L8"/>
    <mergeCell ref="U7:U10"/>
    <mergeCell ref="V7:V10"/>
    <mergeCell ref="O7:O10"/>
    <mergeCell ref="R7:R8"/>
    <mergeCell ref="S7:S8"/>
    <mergeCell ref="T7:T8"/>
    <mergeCell ref="P7:P8"/>
    <mergeCell ref="Q7:Q8"/>
    <mergeCell ref="B1:E1"/>
    <mergeCell ref="G2:N3"/>
    <mergeCell ref="R13:T13"/>
    <mergeCell ref="B14:F14"/>
    <mergeCell ref="B13:H13"/>
    <mergeCell ref="B12:G12"/>
    <mergeCell ref="R12:T12"/>
    <mergeCell ref="I7:I10"/>
    <mergeCell ref="J7:J10"/>
    <mergeCell ref="N7:N10"/>
    <mergeCell ref="M7:M10"/>
    <mergeCell ref="K7:K10"/>
    <mergeCell ref="B7:B8"/>
    <mergeCell ref="C7:C8"/>
    <mergeCell ref="D7:D8"/>
  </mergeCells>
  <conditionalFormatting sqref="D7 D9:D10">
    <cfRule type="containsBlanks" dxfId="6" priority="1">
      <formula>LEN(TRIM(D7))=0</formula>
    </cfRule>
  </conditionalFormatting>
  <conditionalFormatting sqref="G7:H7 G9:H10 R7 R9:R10">
    <cfRule type="notContainsBlanks" dxfId="5" priority="41">
      <formula>LEN(TRIM(G7))&gt;0</formula>
    </cfRule>
  </conditionalFormatting>
  <conditionalFormatting sqref="G7:H7 G9:H10">
    <cfRule type="notContainsBlanks" dxfId="4" priority="40">
      <formula>LEN(TRIM(G7))&gt;0</formula>
    </cfRule>
  </conditionalFormatting>
  <conditionalFormatting sqref="G7:H7 R7 G9:H10 R9:R10">
    <cfRule type="notContainsBlanks" dxfId="3" priority="42">
      <formula>LEN(TRIM(G7))&gt;0</formula>
    </cfRule>
    <cfRule type="containsBlanks" dxfId="2" priority="44">
      <formula>LEN(TRIM(G7))=0</formula>
    </cfRule>
  </conditionalFormatting>
  <conditionalFormatting sqref="T7 T9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:J8" xr:uid="{9F1C58AD-5758-45A9-9BCC-47D9E8D40FAE}">
      <formula1>"ANO,NE"</formula1>
    </dataValidation>
    <dataValidation type="list" showInputMessage="1" showErrorMessage="1" sqref="E7 E9:E10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2024-02-05T09:42:56Z</cp:lastPrinted>
  <dcterms:created xsi:type="dcterms:W3CDTF">2014-03-05T12:43:32Z</dcterms:created>
  <dcterms:modified xsi:type="dcterms:W3CDTF">2024-02-16T07:30:14Z</dcterms:modified>
</cp:coreProperties>
</file>