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_DOC\23 09 01 - Uklid Jung a Vel\"/>
    </mc:Choice>
  </mc:AlternateContent>
  <xr:revisionPtr revIDLastSave="0" documentId="13_ncr:1_{C91EED3B-4FF0-48B0-BDB5-A2C25E40B5AD}" xr6:coauthVersionLast="47" xr6:coauthVersionMax="47" xr10:uidLastSave="{00000000-0000-0000-0000-000000000000}"/>
  <bookViews>
    <workbookView xWindow="28680" yWindow="-120" windowWidth="29040" windowHeight="17640" xr2:uid="{505209E1-F140-4F63-BD7F-A6092F86AB19}"/>
  </bookViews>
  <sheets>
    <sheet name="Úklid kategorie" sheetId="5" r:id="rId1"/>
    <sheet name=" Úklid místnosti, čištění oken" sheetId="1" r:id="rId2"/>
  </sheets>
  <definedNames>
    <definedName name="_xlnm._FilterDatabase" localSheetId="1" hidden="1">' Úklid místnosti, čištění oken'!$A$7:$V$197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0" i="1" l="1"/>
  <c r="R148" i="1"/>
  <c r="R142" i="1"/>
  <c r="R178" i="1"/>
  <c r="R180" i="1"/>
  <c r="R183" i="1"/>
  <c r="R182" i="1"/>
  <c r="R149" i="1"/>
  <c r="R141" i="1"/>
  <c r="R134" i="1"/>
  <c r="R116" i="1"/>
  <c r="R100" i="1"/>
  <c r="R99" i="1"/>
  <c r="R80" i="1"/>
  <c r="R55" i="1"/>
  <c r="R191" i="1"/>
  <c r="R188" i="1"/>
  <c r="R187" i="1"/>
  <c r="R181" i="1"/>
  <c r="R179" i="1"/>
  <c r="R158" i="1"/>
  <c r="R156" i="1"/>
  <c r="R146" i="1"/>
  <c r="R122" i="1"/>
  <c r="R121" i="1"/>
  <c r="R109" i="1"/>
  <c r="R105" i="1"/>
  <c r="R94" i="1"/>
  <c r="R91" i="1"/>
  <c r="R90" i="1"/>
  <c r="R89" i="1"/>
  <c r="R79" i="1"/>
  <c r="R68" i="1"/>
  <c r="R66" i="1"/>
  <c r="R194" i="1"/>
  <c r="R175" i="1"/>
  <c r="R173" i="1"/>
  <c r="R171" i="1"/>
  <c r="R170" i="1"/>
  <c r="R169" i="1"/>
  <c r="R167" i="1"/>
  <c r="R145" i="1"/>
  <c r="R133" i="1"/>
  <c r="R132" i="1"/>
  <c r="R131" i="1"/>
  <c r="R129" i="1"/>
  <c r="R127" i="1"/>
  <c r="R125" i="1"/>
  <c r="R124" i="1"/>
  <c r="R123" i="1"/>
  <c r="R67" i="1"/>
  <c r="R64" i="1"/>
  <c r="R57" i="1"/>
  <c r="R81" i="1" l="1"/>
  <c r="R101" i="1"/>
  <c r="R135" i="1"/>
  <c r="R150" i="1"/>
  <c r="R185" i="1"/>
  <c r="R58" i="1"/>
  <c r="R126" i="1"/>
  <c r="R144" i="1"/>
  <c r="R172" i="1"/>
  <c r="R82" i="1"/>
  <c r="R102" i="1"/>
  <c r="R136" i="1"/>
  <c r="R151" i="1"/>
  <c r="R186" i="1"/>
  <c r="R51" i="1"/>
  <c r="R83" i="1"/>
  <c r="R103" i="1"/>
  <c r="R137" i="1"/>
  <c r="R152" i="1"/>
  <c r="R161" i="1"/>
  <c r="R65" i="1"/>
  <c r="R128" i="1"/>
  <c r="R166" i="1"/>
  <c r="R174" i="1"/>
  <c r="R52" i="1"/>
  <c r="R96" i="1"/>
  <c r="R113" i="1"/>
  <c r="R138" i="1"/>
  <c r="R153" i="1"/>
  <c r="R53" i="1"/>
  <c r="R97" i="1"/>
  <c r="R114" i="1"/>
  <c r="R139" i="1"/>
  <c r="R154" i="1"/>
  <c r="R93" i="1"/>
  <c r="R130" i="1"/>
  <c r="R168" i="1"/>
  <c r="R54" i="1"/>
  <c r="R98" i="1"/>
  <c r="R115" i="1"/>
  <c r="R140" i="1"/>
  <c r="R56" i="1"/>
  <c r="R95" i="1"/>
  <c r="R63" i="1"/>
  <c r="R92" i="1"/>
  <c r="R147" i="1"/>
  <c r="R190" i="1"/>
  <c r="R107" i="1"/>
  <c r="R192" i="1"/>
  <c r="R157" i="1"/>
  <c r="R106" i="1"/>
  <c r="R84" i="1"/>
  <c r="R120" i="1"/>
  <c r="R193" i="1"/>
  <c r="R189" i="1"/>
  <c r="R165" i="1"/>
  <c r="R164" i="1"/>
  <c r="R163" i="1"/>
  <c r="R162" i="1"/>
  <c r="R155" i="1"/>
  <c r="R143" i="1"/>
  <c r="R119" i="1"/>
  <c r="R118" i="1"/>
  <c r="R117" i="1"/>
  <c r="R112" i="1"/>
  <c r="R111" i="1"/>
  <c r="R110" i="1"/>
  <c r="R108" i="1"/>
  <c r="R104" i="1"/>
  <c r="R88" i="1"/>
  <c r="R87" i="1"/>
  <c r="R86" i="1"/>
  <c r="R85" i="1"/>
  <c r="R78" i="1"/>
  <c r="R77" i="1"/>
  <c r="R76" i="1"/>
  <c r="R75" i="1"/>
  <c r="R74" i="1"/>
  <c r="R73" i="1"/>
  <c r="R72" i="1"/>
  <c r="R71" i="1"/>
  <c r="R62" i="1"/>
  <c r="R61" i="1"/>
  <c r="R60" i="1"/>
  <c r="R59" i="1"/>
  <c r="R50" i="1"/>
  <c r="R49" i="1"/>
  <c r="R48" i="1"/>
  <c r="R47" i="1"/>
  <c r="R9" i="1"/>
  <c r="R8" i="1"/>
  <c r="G41" i="5" l="1"/>
  <c r="G40" i="5"/>
  <c r="S195" i="1" l="1"/>
  <c r="S194" i="1"/>
  <c r="T194" i="1" s="1"/>
  <c r="U194" i="1" s="1"/>
  <c r="V194" i="1" s="1"/>
  <c r="S193" i="1"/>
  <c r="T193" i="1" s="1"/>
  <c r="U193" i="1" s="1"/>
  <c r="V193" i="1" s="1"/>
  <c r="S192" i="1"/>
  <c r="T192" i="1" s="1"/>
  <c r="U192" i="1" s="1"/>
  <c r="V192" i="1" s="1"/>
  <c r="S191" i="1"/>
  <c r="T191" i="1" s="1"/>
  <c r="U191" i="1" s="1"/>
  <c r="V191" i="1" s="1"/>
  <c r="S190" i="1"/>
  <c r="T190" i="1" s="1"/>
  <c r="U190" i="1" s="1"/>
  <c r="V190" i="1" s="1"/>
  <c r="S189" i="1"/>
  <c r="T189" i="1" s="1"/>
  <c r="U189" i="1" s="1"/>
  <c r="V189" i="1" s="1"/>
  <c r="S188" i="1"/>
  <c r="T188" i="1" s="1"/>
  <c r="U188" i="1" s="1"/>
  <c r="V188" i="1" s="1"/>
  <c r="S187" i="1"/>
  <c r="T187" i="1" s="1"/>
  <c r="U187" i="1" s="1"/>
  <c r="V187" i="1" s="1"/>
  <c r="S186" i="1"/>
  <c r="T186" i="1" s="1"/>
  <c r="U186" i="1" s="1"/>
  <c r="V186" i="1" s="1"/>
  <c r="S185" i="1"/>
  <c r="T185" i="1" s="1"/>
  <c r="U185" i="1" s="1"/>
  <c r="V185" i="1" s="1"/>
  <c r="S184" i="1"/>
  <c r="T184" i="1" s="1"/>
  <c r="U184" i="1" s="1"/>
  <c r="V184" i="1" s="1"/>
  <c r="S183" i="1"/>
  <c r="T183" i="1" s="1"/>
  <c r="U183" i="1" s="1"/>
  <c r="V183" i="1" s="1"/>
  <c r="S182" i="1"/>
  <c r="T182" i="1" s="1"/>
  <c r="U182" i="1" s="1"/>
  <c r="V182" i="1" s="1"/>
  <c r="S181" i="1"/>
  <c r="T181" i="1" s="1"/>
  <c r="U181" i="1" s="1"/>
  <c r="V181" i="1" s="1"/>
  <c r="S180" i="1"/>
  <c r="T180" i="1" s="1"/>
  <c r="U180" i="1" s="1"/>
  <c r="V180" i="1" s="1"/>
  <c r="S179" i="1"/>
  <c r="T179" i="1" s="1"/>
  <c r="U179" i="1" s="1"/>
  <c r="V179" i="1" s="1"/>
  <c r="S178" i="1"/>
  <c r="T178" i="1" s="1"/>
  <c r="U178" i="1" s="1"/>
  <c r="V178" i="1" s="1"/>
  <c r="S177" i="1"/>
  <c r="T177" i="1" s="1"/>
  <c r="U177" i="1" s="1"/>
  <c r="V177" i="1" s="1"/>
  <c r="S176" i="1"/>
  <c r="T176" i="1" s="1"/>
  <c r="U176" i="1" s="1"/>
  <c r="V176" i="1" s="1"/>
  <c r="S175" i="1"/>
  <c r="T175" i="1" s="1"/>
  <c r="U175" i="1" s="1"/>
  <c r="V175" i="1" s="1"/>
  <c r="S174" i="1"/>
  <c r="T174" i="1" s="1"/>
  <c r="U174" i="1" s="1"/>
  <c r="V174" i="1" s="1"/>
  <c r="S173" i="1"/>
  <c r="T173" i="1" s="1"/>
  <c r="U173" i="1" s="1"/>
  <c r="V173" i="1" s="1"/>
  <c r="S172" i="1"/>
  <c r="T172" i="1" s="1"/>
  <c r="U172" i="1" s="1"/>
  <c r="V172" i="1" s="1"/>
  <c r="S171" i="1"/>
  <c r="T171" i="1" s="1"/>
  <c r="U171" i="1" s="1"/>
  <c r="V171" i="1" s="1"/>
  <c r="S170" i="1"/>
  <c r="T170" i="1" s="1"/>
  <c r="U170" i="1" s="1"/>
  <c r="V170" i="1" s="1"/>
  <c r="S169" i="1"/>
  <c r="T169" i="1" s="1"/>
  <c r="U169" i="1" s="1"/>
  <c r="V169" i="1" s="1"/>
  <c r="S168" i="1"/>
  <c r="T168" i="1" s="1"/>
  <c r="U168" i="1" s="1"/>
  <c r="V168" i="1" s="1"/>
  <c r="S167" i="1"/>
  <c r="T167" i="1" s="1"/>
  <c r="U167" i="1" s="1"/>
  <c r="V167" i="1" s="1"/>
  <c r="S166" i="1"/>
  <c r="T166" i="1" s="1"/>
  <c r="U166" i="1" s="1"/>
  <c r="V166" i="1" s="1"/>
  <c r="S165" i="1"/>
  <c r="T165" i="1" s="1"/>
  <c r="U165" i="1" s="1"/>
  <c r="V165" i="1" s="1"/>
  <c r="S164" i="1"/>
  <c r="T164" i="1" s="1"/>
  <c r="U164" i="1" s="1"/>
  <c r="V164" i="1" s="1"/>
  <c r="S163" i="1"/>
  <c r="T163" i="1" s="1"/>
  <c r="U163" i="1" s="1"/>
  <c r="V163" i="1" s="1"/>
  <c r="S162" i="1"/>
  <c r="T162" i="1" s="1"/>
  <c r="U162" i="1" s="1"/>
  <c r="V162" i="1" s="1"/>
  <c r="S161" i="1"/>
  <c r="T161" i="1" s="1"/>
  <c r="U161" i="1" s="1"/>
  <c r="V161" i="1" s="1"/>
  <c r="S160" i="1"/>
  <c r="T160" i="1" s="1"/>
  <c r="U160" i="1" s="1"/>
  <c r="V160" i="1" s="1"/>
  <c r="S159" i="1"/>
  <c r="T159" i="1" s="1"/>
  <c r="U159" i="1" s="1"/>
  <c r="V159" i="1" s="1"/>
  <c r="S158" i="1"/>
  <c r="T158" i="1" s="1"/>
  <c r="U158" i="1" s="1"/>
  <c r="V158" i="1" s="1"/>
  <c r="S157" i="1"/>
  <c r="T157" i="1" s="1"/>
  <c r="U157" i="1" s="1"/>
  <c r="V157" i="1" s="1"/>
  <c r="S156" i="1"/>
  <c r="T156" i="1" s="1"/>
  <c r="U156" i="1" s="1"/>
  <c r="V156" i="1" s="1"/>
  <c r="S155" i="1"/>
  <c r="T155" i="1" s="1"/>
  <c r="U155" i="1" s="1"/>
  <c r="V155" i="1" s="1"/>
  <c r="S154" i="1"/>
  <c r="T154" i="1" s="1"/>
  <c r="U154" i="1" s="1"/>
  <c r="V154" i="1" s="1"/>
  <c r="S153" i="1"/>
  <c r="T153" i="1" s="1"/>
  <c r="U153" i="1" s="1"/>
  <c r="V153" i="1" s="1"/>
  <c r="S152" i="1"/>
  <c r="T152" i="1" s="1"/>
  <c r="U152" i="1" s="1"/>
  <c r="V152" i="1" s="1"/>
  <c r="S151" i="1"/>
  <c r="T151" i="1" s="1"/>
  <c r="U151" i="1" s="1"/>
  <c r="V151" i="1" s="1"/>
  <c r="S150" i="1"/>
  <c r="T150" i="1" s="1"/>
  <c r="U150" i="1" s="1"/>
  <c r="V150" i="1" s="1"/>
  <c r="S149" i="1"/>
  <c r="T149" i="1" s="1"/>
  <c r="U149" i="1" s="1"/>
  <c r="V149" i="1" s="1"/>
  <c r="S148" i="1"/>
  <c r="T148" i="1" s="1"/>
  <c r="U148" i="1" s="1"/>
  <c r="V148" i="1" s="1"/>
  <c r="S147" i="1"/>
  <c r="T147" i="1" s="1"/>
  <c r="U147" i="1" s="1"/>
  <c r="V147" i="1" s="1"/>
  <c r="S146" i="1"/>
  <c r="T146" i="1" s="1"/>
  <c r="U146" i="1" s="1"/>
  <c r="V146" i="1" s="1"/>
  <c r="S145" i="1"/>
  <c r="T145" i="1" s="1"/>
  <c r="U145" i="1" s="1"/>
  <c r="V145" i="1" s="1"/>
  <c r="S144" i="1"/>
  <c r="T144" i="1" s="1"/>
  <c r="U144" i="1" s="1"/>
  <c r="V144" i="1" s="1"/>
  <c r="S143" i="1"/>
  <c r="T143" i="1" s="1"/>
  <c r="U143" i="1" s="1"/>
  <c r="V143" i="1" s="1"/>
  <c r="S142" i="1"/>
  <c r="T142" i="1" s="1"/>
  <c r="U142" i="1" s="1"/>
  <c r="V142" i="1" s="1"/>
  <c r="S141" i="1"/>
  <c r="T141" i="1" s="1"/>
  <c r="U141" i="1" s="1"/>
  <c r="V141" i="1" s="1"/>
  <c r="S140" i="1"/>
  <c r="T140" i="1" s="1"/>
  <c r="U140" i="1" s="1"/>
  <c r="V140" i="1" s="1"/>
  <c r="S139" i="1"/>
  <c r="T139" i="1" s="1"/>
  <c r="U139" i="1" s="1"/>
  <c r="V139" i="1" s="1"/>
  <c r="S138" i="1"/>
  <c r="T138" i="1" s="1"/>
  <c r="U138" i="1" s="1"/>
  <c r="V138" i="1" s="1"/>
  <c r="S137" i="1"/>
  <c r="T137" i="1" s="1"/>
  <c r="U137" i="1" s="1"/>
  <c r="V137" i="1" s="1"/>
  <c r="S136" i="1"/>
  <c r="T136" i="1" s="1"/>
  <c r="U136" i="1" s="1"/>
  <c r="V136" i="1" s="1"/>
  <c r="S135" i="1"/>
  <c r="T135" i="1" s="1"/>
  <c r="U135" i="1" s="1"/>
  <c r="V135" i="1" s="1"/>
  <c r="S134" i="1"/>
  <c r="T134" i="1" s="1"/>
  <c r="U134" i="1" s="1"/>
  <c r="V134" i="1" s="1"/>
  <c r="S133" i="1"/>
  <c r="T133" i="1" s="1"/>
  <c r="U133" i="1" s="1"/>
  <c r="V133" i="1" s="1"/>
  <c r="S132" i="1"/>
  <c r="T132" i="1" s="1"/>
  <c r="U132" i="1" s="1"/>
  <c r="V132" i="1" s="1"/>
  <c r="S131" i="1"/>
  <c r="T131" i="1" s="1"/>
  <c r="U131" i="1" s="1"/>
  <c r="V131" i="1" s="1"/>
  <c r="S130" i="1"/>
  <c r="T130" i="1" s="1"/>
  <c r="U130" i="1" s="1"/>
  <c r="V130" i="1" s="1"/>
  <c r="S129" i="1"/>
  <c r="T129" i="1" s="1"/>
  <c r="U129" i="1" s="1"/>
  <c r="V129" i="1" s="1"/>
  <c r="S128" i="1"/>
  <c r="T128" i="1" s="1"/>
  <c r="U128" i="1" s="1"/>
  <c r="V128" i="1" s="1"/>
  <c r="S127" i="1"/>
  <c r="T127" i="1" s="1"/>
  <c r="U127" i="1" s="1"/>
  <c r="V127" i="1" s="1"/>
  <c r="S126" i="1"/>
  <c r="T126" i="1" s="1"/>
  <c r="U126" i="1" s="1"/>
  <c r="V126" i="1" s="1"/>
  <c r="S125" i="1"/>
  <c r="T125" i="1" s="1"/>
  <c r="U125" i="1" s="1"/>
  <c r="V125" i="1" s="1"/>
  <c r="S124" i="1"/>
  <c r="T124" i="1" s="1"/>
  <c r="U124" i="1" s="1"/>
  <c r="V124" i="1" s="1"/>
  <c r="S123" i="1"/>
  <c r="T123" i="1" s="1"/>
  <c r="U123" i="1" s="1"/>
  <c r="V123" i="1" s="1"/>
  <c r="S122" i="1"/>
  <c r="T122" i="1" s="1"/>
  <c r="U122" i="1" s="1"/>
  <c r="V122" i="1" s="1"/>
  <c r="S121" i="1"/>
  <c r="T121" i="1" s="1"/>
  <c r="U121" i="1" s="1"/>
  <c r="V121" i="1" s="1"/>
  <c r="S120" i="1"/>
  <c r="T120" i="1" s="1"/>
  <c r="U120" i="1" s="1"/>
  <c r="V120" i="1" s="1"/>
  <c r="S119" i="1"/>
  <c r="T119" i="1" s="1"/>
  <c r="U119" i="1" s="1"/>
  <c r="V119" i="1" s="1"/>
  <c r="S118" i="1"/>
  <c r="T118" i="1" s="1"/>
  <c r="U118" i="1" s="1"/>
  <c r="V118" i="1" s="1"/>
  <c r="S117" i="1"/>
  <c r="T117" i="1" s="1"/>
  <c r="U117" i="1" s="1"/>
  <c r="V117" i="1" s="1"/>
  <c r="S116" i="1"/>
  <c r="T116" i="1" s="1"/>
  <c r="U116" i="1" s="1"/>
  <c r="V116" i="1" s="1"/>
  <c r="S115" i="1"/>
  <c r="T115" i="1" s="1"/>
  <c r="U115" i="1" s="1"/>
  <c r="V115" i="1" s="1"/>
  <c r="S114" i="1"/>
  <c r="T114" i="1" s="1"/>
  <c r="U114" i="1" s="1"/>
  <c r="V114" i="1" s="1"/>
  <c r="S113" i="1"/>
  <c r="T113" i="1" s="1"/>
  <c r="U113" i="1" s="1"/>
  <c r="V113" i="1" s="1"/>
  <c r="S112" i="1"/>
  <c r="T112" i="1" s="1"/>
  <c r="U112" i="1" s="1"/>
  <c r="V112" i="1" s="1"/>
  <c r="S111" i="1"/>
  <c r="T111" i="1" s="1"/>
  <c r="U111" i="1" s="1"/>
  <c r="V111" i="1" s="1"/>
  <c r="S110" i="1"/>
  <c r="T110" i="1" s="1"/>
  <c r="U110" i="1" s="1"/>
  <c r="V110" i="1" s="1"/>
  <c r="S109" i="1"/>
  <c r="T109" i="1" s="1"/>
  <c r="U109" i="1" s="1"/>
  <c r="V109" i="1" s="1"/>
  <c r="S108" i="1"/>
  <c r="T108" i="1" s="1"/>
  <c r="U108" i="1" s="1"/>
  <c r="V108" i="1" s="1"/>
  <c r="S107" i="1"/>
  <c r="T107" i="1" s="1"/>
  <c r="U107" i="1" s="1"/>
  <c r="V107" i="1" s="1"/>
  <c r="S106" i="1"/>
  <c r="T106" i="1" s="1"/>
  <c r="U106" i="1" s="1"/>
  <c r="V106" i="1" s="1"/>
  <c r="S105" i="1"/>
  <c r="T105" i="1" s="1"/>
  <c r="U105" i="1" s="1"/>
  <c r="V105" i="1" s="1"/>
  <c r="S104" i="1"/>
  <c r="T104" i="1" s="1"/>
  <c r="U104" i="1" s="1"/>
  <c r="V104" i="1" s="1"/>
  <c r="S103" i="1"/>
  <c r="T103" i="1" s="1"/>
  <c r="U103" i="1" s="1"/>
  <c r="V103" i="1" s="1"/>
  <c r="S102" i="1"/>
  <c r="T102" i="1" s="1"/>
  <c r="U102" i="1" s="1"/>
  <c r="V102" i="1" s="1"/>
  <c r="S101" i="1"/>
  <c r="T101" i="1" s="1"/>
  <c r="U101" i="1" s="1"/>
  <c r="V101" i="1" s="1"/>
  <c r="S100" i="1"/>
  <c r="T100" i="1" s="1"/>
  <c r="U100" i="1" s="1"/>
  <c r="V100" i="1" s="1"/>
  <c r="S99" i="1"/>
  <c r="T99" i="1" s="1"/>
  <c r="U99" i="1" s="1"/>
  <c r="V99" i="1" s="1"/>
  <c r="S98" i="1"/>
  <c r="T98" i="1" s="1"/>
  <c r="U98" i="1" s="1"/>
  <c r="V98" i="1" s="1"/>
  <c r="S97" i="1"/>
  <c r="T97" i="1" s="1"/>
  <c r="U97" i="1" s="1"/>
  <c r="V97" i="1" s="1"/>
  <c r="S96" i="1"/>
  <c r="T96" i="1" s="1"/>
  <c r="U96" i="1" s="1"/>
  <c r="V96" i="1" s="1"/>
  <c r="S95" i="1"/>
  <c r="T95" i="1" s="1"/>
  <c r="U95" i="1" s="1"/>
  <c r="V95" i="1" s="1"/>
  <c r="S94" i="1"/>
  <c r="T94" i="1" s="1"/>
  <c r="U94" i="1" s="1"/>
  <c r="V94" i="1" s="1"/>
  <c r="S93" i="1"/>
  <c r="T93" i="1" s="1"/>
  <c r="U93" i="1" s="1"/>
  <c r="V93" i="1" s="1"/>
  <c r="S92" i="1"/>
  <c r="T92" i="1" s="1"/>
  <c r="U92" i="1" s="1"/>
  <c r="V92" i="1" s="1"/>
  <c r="S91" i="1"/>
  <c r="T91" i="1" s="1"/>
  <c r="U91" i="1" s="1"/>
  <c r="V91" i="1" s="1"/>
  <c r="S90" i="1"/>
  <c r="T90" i="1" s="1"/>
  <c r="U90" i="1" s="1"/>
  <c r="V90" i="1" s="1"/>
  <c r="S89" i="1"/>
  <c r="T89" i="1" s="1"/>
  <c r="U89" i="1" s="1"/>
  <c r="V89" i="1" s="1"/>
  <c r="S88" i="1"/>
  <c r="T88" i="1" s="1"/>
  <c r="U88" i="1" s="1"/>
  <c r="V88" i="1" s="1"/>
  <c r="S87" i="1"/>
  <c r="T87" i="1" s="1"/>
  <c r="U87" i="1" s="1"/>
  <c r="V87" i="1" s="1"/>
  <c r="S86" i="1"/>
  <c r="T86" i="1" s="1"/>
  <c r="U86" i="1" s="1"/>
  <c r="V86" i="1" s="1"/>
  <c r="S46" i="1"/>
  <c r="T46" i="1" s="1"/>
  <c r="U46" i="1" s="1"/>
  <c r="V46" i="1" s="1"/>
  <c r="S45" i="1"/>
  <c r="T45" i="1" s="1"/>
  <c r="U45" i="1" s="1"/>
  <c r="V45" i="1" s="1"/>
  <c r="S44" i="1"/>
  <c r="T44" i="1" s="1"/>
  <c r="U44" i="1" s="1"/>
  <c r="V44" i="1" s="1"/>
  <c r="S43" i="1"/>
  <c r="T43" i="1" s="1"/>
  <c r="U43" i="1" s="1"/>
  <c r="V43" i="1" s="1"/>
  <c r="S42" i="1"/>
  <c r="T42" i="1" s="1"/>
  <c r="U42" i="1" s="1"/>
  <c r="V42" i="1" s="1"/>
  <c r="S41" i="1"/>
  <c r="T41" i="1" s="1"/>
  <c r="U41" i="1" s="1"/>
  <c r="V41" i="1" s="1"/>
  <c r="S40" i="1"/>
  <c r="T40" i="1" s="1"/>
  <c r="U40" i="1" s="1"/>
  <c r="V40" i="1" s="1"/>
  <c r="S39" i="1"/>
  <c r="T39" i="1" s="1"/>
  <c r="U39" i="1" s="1"/>
  <c r="V39" i="1" s="1"/>
  <c r="S38" i="1"/>
  <c r="T38" i="1" s="1"/>
  <c r="U38" i="1" s="1"/>
  <c r="V38" i="1" s="1"/>
  <c r="S37" i="1"/>
  <c r="T37" i="1" s="1"/>
  <c r="U37" i="1" s="1"/>
  <c r="V37" i="1" s="1"/>
  <c r="S36" i="1"/>
  <c r="T36" i="1" s="1"/>
  <c r="U36" i="1" s="1"/>
  <c r="V36" i="1" s="1"/>
  <c r="S35" i="1"/>
  <c r="T35" i="1" s="1"/>
  <c r="U35" i="1" s="1"/>
  <c r="V35" i="1" s="1"/>
  <c r="S34" i="1"/>
  <c r="T34" i="1" s="1"/>
  <c r="U34" i="1" s="1"/>
  <c r="V34" i="1" s="1"/>
  <c r="S33" i="1"/>
  <c r="T33" i="1" s="1"/>
  <c r="U33" i="1" s="1"/>
  <c r="V33" i="1" s="1"/>
  <c r="S32" i="1"/>
  <c r="T32" i="1" s="1"/>
  <c r="U32" i="1" s="1"/>
  <c r="V32" i="1" s="1"/>
  <c r="S31" i="1"/>
  <c r="T31" i="1" s="1"/>
  <c r="U31" i="1" s="1"/>
  <c r="V31" i="1" s="1"/>
  <c r="S30" i="1"/>
  <c r="T30" i="1" s="1"/>
  <c r="U30" i="1" s="1"/>
  <c r="V30" i="1" s="1"/>
  <c r="S29" i="1"/>
  <c r="T29" i="1" s="1"/>
  <c r="U29" i="1" s="1"/>
  <c r="V29" i="1" s="1"/>
  <c r="S28" i="1"/>
  <c r="T28" i="1" s="1"/>
  <c r="U28" i="1" s="1"/>
  <c r="V28" i="1" s="1"/>
  <c r="S27" i="1"/>
  <c r="T27" i="1" s="1"/>
  <c r="U27" i="1" s="1"/>
  <c r="V27" i="1" s="1"/>
  <c r="S26" i="1"/>
  <c r="T26" i="1" s="1"/>
  <c r="U26" i="1" s="1"/>
  <c r="V26" i="1" s="1"/>
  <c r="S25" i="1"/>
  <c r="T25" i="1" s="1"/>
  <c r="U25" i="1" s="1"/>
  <c r="V25" i="1" s="1"/>
  <c r="S24" i="1"/>
  <c r="T24" i="1" s="1"/>
  <c r="U24" i="1" s="1"/>
  <c r="V24" i="1" s="1"/>
  <c r="S23" i="1"/>
  <c r="T23" i="1" s="1"/>
  <c r="U23" i="1" s="1"/>
  <c r="V23" i="1" s="1"/>
  <c r="S22" i="1"/>
  <c r="T22" i="1" s="1"/>
  <c r="U22" i="1" s="1"/>
  <c r="V22" i="1" s="1"/>
  <c r="S21" i="1"/>
  <c r="T21" i="1" s="1"/>
  <c r="U21" i="1" s="1"/>
  <c r="V21" i="1" s="1"/>
  <c r="S20" i="1"/>
  <c r="T20" i="1" s="1"/>
  <c r="U20" i="1" s="1"/>
  <c r="V20" i="1" s="1"/>
  <c r="S19" i="1"/>
  <c r="T19" i="1" s="1"/>
  <c r="U19" i="1" s="1"/>
  <c r="V19" i="1" s="1"/>
  <c r="S18" i="1"/>
  <c r="T18" i="1" s="1"/>
  <c r="U18" i="1" s="1"/>
  <c r="V18" i="1" s="1"/>
  <c r="S17" i="1"/>
  <c r="T17" i="1" s="1"/>
  <c r="U17" i="1" s="1"/>
  <c r="V17" i="1" s="1"/>
  <c r="S16" i="1"/>
  <c r="T16" i="1" s="1"/>
  <c r="U16" i="1" s="1"/>
  <c r="V16" i="1" s="1"/>
  <c r="S15" i="1"/>
  <c r="T15" i="1" s="1"/>
  <c r="U15" i="1" s="1"/>
  <c r="V15" i="1" s="1"/>
  <c r="S14" i="1"/>
  <c r="T14" i="1" s="1"/>
  <c r="U14" i="1" s="1"/>
  <c r="V14" i="1" s="1"/>
  <c r="S13" i="1"/>
  <c r="T13" i="1" s="1"/>
  <c r="U13" i="1" s="1"/>
  <c r="V13" i="1" s="1"/>
  <c r="S12" i="1"/>
  <c r="T12" i="1" s="1"/>
  <c r="U12" i="1" s="1"/>
  <c r="V12" i="1" s="1"/>
  <c r="S11" i="1"/>
  <c r="T11" i="1" s="1"/>
  <c r="U11" i="1" s="1"/>
  <c r="V11" i="1" s="1"/>
  <c r="S10" i="1"/>
  <c r="T10" i="1" s="1"/>
  <c r="U10" i="1" s="1"/>
  <c r="V10" i="1" s="1"/>
  <c r="S9" i="1"/>
  <c r="T9" i="1" s="1"/>
  <c r="U9" i="1" s="1"/>
  <c r="V9" i="1" s="1"/>
  <c r="S8" i="1"/>
  <c r="T8" i="1" s="1"/>
  <c r="U8" i="1" s="1"/>
  <c r="V8" i="1" s="1"/>
  <c r="S85" i="1"/>
  <c r="T85" i="1" s="1"/>
  <c r="U85" i="1" s="1"/>
  <c r="V85" i="1" s="1"/>
  <c r="S84" i="1"/>
  <c r="T84" i="1" s="1"/>
  <c r="U84" i="1" s="1"/>
  <c r="V84" i="1" s="1"/>
  <c r="S83" i="1"/>
  <c r="T83" i="1" s="1"/>
  <c r="U83" i="1" s="1"/>
  <c r="V83" i="1" s="1"/>
  <c r="S82" i="1"/>
  <c r="T82" i="1" s="1"/>
  <c r="U82" i="1" s="1"/>
  <c r="V82" i="1" s="1"/>
  <c r="S81" i="1"/>
  <c r="T81" i="1" s="1"/>
  <c r="U81" i="1" s="1"/>
  <c r="V81" i="1" s="1"/>
  <c r="S80" i="1"/>
  <c r="T80" i="1" s="1"/>
  <c r="U80" i="1" s="1"/>
  <c r="V80" i="1" s="1"/>
  <c r="S79" i="1"/>
  <c r="T79" i="1" s="1"/>
  <c r="U79" i="1" s="1"/>
  <c r="V79" i="1" s="1"/>
  <c r="S78" i="1"/>
  <c r="T78" i="1" s="1"/>
  <c r="U78" i="1" s="1"/>
  <c r="V78" i="1" s="1"/>
  <c r="S77" i="1"/>
  <c r="T77" i="1" s="1"/>
  <c r="U77" i="1" s="1"/>
  <c r="V77" i="1" s="1"/>
  <c r="S76" i="1"/>
  <c r="T76" i="1" s="1"/>
  <c r="U76" i="1" s="1"/>
  <c r="V76" i="1" s="1"/>
  <c r="S75" i="1"/>
  <c r="T75" i="1" s="1"/>
  <c r="U75" i="1" s="1"/>
  <c r="V75" i="1" s="1"/>
  <c r="S74" i="1"/>
  <c r="T74" i="1" s="1"/>
  <c r="U74" i="1" s="1"/>
  <c r="V74" i="1" s="1"/>
  <c r="S73" i="1"/>
  <c r="T73" i="1" s="1"/>
  <c r="U73" i="1" s="1"/>
  <c r="V73" i="1" s="1"/>
  <c r="S72" i="1"/>
  <c r="T72" i="1" s="1"/>
  <c r="U72" i="1" s="1"/>
  <c r="V72" i="1" s="1"/>
  <c r="S71" i="1"/>
  <c r="T71" i="1" s="1"/>
  <c r="U71" i="1" s="1"/>
  <c r="V71" i="1" s="1"/>
  <c r="S70" i="1"/>
  <c r="T70" i="1" s="1"/>
  <c r="U70" i="1" s="1"/>
  <c r="V70" i="1" s="1"/>
  <c r="S69" i="1"/>
  <c r="T69" i="1" s="1"/>
  <c r="U69" i="1" s="1"/>
  <c r="V69" i="1" s="1"/>
  <c r="S68" i="1"/>
  <c r="T68" i="1" s="1"/>
  <c r="U68" i="1" s="1"/>
  <c r="V68" i="1" s="1"/>
  <c r="S67" i="1"/>
  <c r="T67" i="1" s="1"/>
  <c r="U67" i="1" s="1"/>
  <c r="V67" i="1" s="1"/>
  <c r="S66" i="1"/>
  <c r="T66" i="1" s="1"/>
  <c r="U66" i="1" s="1"/>
  <c r="V66" i="1" s="1"/>
  <c r="S65" i="1"/>
  <c r="T65" i="1" s="1"/>
  <c r="U65" i="1" s="1"/>
  <c r="V65" i="1" s="1"/>
  <c r="S64" i="1"/>
  <c r="T64" i="1" s="1"/>
  <c r="U64" i="1" s="1"/>
  <c r="V64" i="1" s="1"/>
  <c r="S63" i="1"/>
  <c r="T63" i="1" s="1"/>
  <c r="U63" i="1" s="1"/>
  <c r="V63" i="1" s="1"/>
  <c r="S62" i="1"/>
  <c r="T62" i="1" s="1"/>
  <c r="U62" i="1" s="1"/>
  <c r="V62" i="1" s="1"/>
  <c r="S61" i="1"/>
  <c r="T61" i="1" s="1"/>
  <c r="U61" i="1" s="1"/>
  <c r="V61" i="1" s="1"/>
  <c r="S60" i="1"/>
  <c r="T60" i="1" s="1"/>
  <c r="U60" i="1" s="1"/>
  <c r="V60" i="1" s="1"/>
  <c r="S59" i="1"/>
  <c r="T59" i="1" s="1"/>
  <c r="U59" i="1" s="1"/>
  <c r="V59" i="1" s="1"/>
  <c r="S58" i="1"/>
  <c r="T58" i="1" s="1"/>
  <c r="U58" i="1" s="1"/>
  <c r="V58" i="1" s="1"/>
  <c r="S57" i="1"/>
  <c r="T57" i="1" s="1"/>
  <c r="U57" i="1" s="1"/>
  <c r="V57" i="1" s="1"/>
  <c r="S56" i="1"/>
  <c r="T56" i="1" s="1"/>
  <c r="U56" i="1" s="1"/>
  <c r="V56" i="1" s="1"/>
  <c r="S55" i="1"/>
  <c r="T55" i="1" s="1"/>
  <c r="U55" i="1" s="1"/>
  <c r="V55" i="1" s="1"/>
  <c r="S54" i="1"/>
  <c r="T54" i="1" s="1"/>
  <c r="U54" i="1" s="1"/>
  <c r="V54" i="1" s="1"/>
  <c r="S53" i="1"/>
  <c r="T53" i="1" s="1"/>
  <c r="U53" i="1" s="1"/>
  <c r="V53" i="1" s="1"/>
  <c r="S52" i="1"/>
  <c r="T52" i="1" s="1"/>
  <c r="U52" i="1" s="1"/>
  <c r="V52" i="1" s="1"/>
  <c r="S51" i="1"/>
  <c r="T51" i="1" s="1"/>
  <c r="U51" i="1" s="1"/>
  <c r="V51" i="1" s="1"/>
  <c r="S50" i="1"/>
  <c r="T50" i="1" s="1"/>
  <c r="U50" i="1" s="1"/>
  <c r="V50" i="1" s="1"/>
  <c r="S49" i="1"/>
  <c r="T49" i="1" s="1"/>
  <c r="U49" i="1" s="1"/>
  <c r="V49" i="1" s="1"/>
  <c r="S48" i="1"/>
  <c r="T48" i="1" s="1"/>
  <c r="U48" i="1" s="1"/>
  <c r="V48" i="1" s="1"/>
  <c r="T195" i="1" l="1"/>
  <c r="U195" i="1" s="1"/>
  <c r="V195" i="1" s="1"/>
  <c r="R204" i="1"/>
  <c r="U204" i="1" s="1"/>
  <c r="V204" i="1" s="1"/>
  <c r="V205" i="1" l="1"/>
  <c r="U205" i="1"/>
  <c r="F17" i="5" s="1"/>
  <c r="F47" i="5" s="1"/>
  <c r="G47" i="5" s="1"/>
  <c r="G39" i="5" l="1"/>
  <c r="G38" i="5"/>
  <c r="G37" i="5"/>
  <c r="G36" i="5"/>
  <c r="G35" i="5"/>
  <c r="G34" i="5"/>
  <c r="F23" i="5" l="1"/>
  <c r="G42" i="5" l="1"/>
  <c r="F50" i="5" l="1"/>
  <c r="G50" i="5" s="1"/>
  <c r="F30" i="5" l="1"/>
  <c r="F48" i="5"/>
  <c r="G48" i="5" s="1"/>
  <c r="F49" i="5" l="1"/>
  <c r="G49" i="5" s="1"/>
  <c r="S47" i="1" l="1"/>
  <c r="S196" i="1" s="1"/>
  <c r="T47" i="1" l="1"/>
  <c r="U47" i="1" s="1"/>
  <c r="V47" i="1" l="1"/>
  <c r="V197" i="1" s="1"/>
  <c r="U197" i="1"/>
  <c r="F12" i="5" s="1"/>
  <c r="F46" i="5" s="1"/>
  <c r="G46" i="5" l="1"/>
  <c r="F51" i="5"/>
  <c r="G51" i="5" l="1"/>
  <c r="G53" i="5" s="1"/>
</calcChain>
</file>

<file path=xl/sharedStrings.xml><?xml version="1.0" encoding="utf-8"?>
<sst xmlns="http://schemas.openxmlformats.org/spreadsheetml/2006/main" count="1275" uniqueCount="352">
  <si>
    <t>Název</t>
  </si>
  <si>
    <t>001</t>
  </si>
  <si>
    <t>002</t>
  </si>
  <si>
    <t>003</t>
  </si>
  <si>
    <t>004</t>
  </si>
  <si>
    <t>005</t>
  </si>
  <si>
    <t>006</t>
  </si>
  <si>
    <t>007</t>
  </si>
  <si>
    <t>100</t>
  </si>
  <si>
    <t>101</t>
  </si>
  <si>
    <t>102</t>
  </si>
  <si>
    <t>103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</si>
  <si>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</si>
  <si>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</si>
  <si>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</si>
  <si>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</si>
  <si>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</si>
  <si>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</si>
  <si>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</si>
  <si>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</si>
  <si>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</si>
  <si>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WC muži</t>
  </si>
  <si>
    <t>116</t>
  </si>
  <si>
    <t>WC ženy</t>
  </si>
  <si>
    <t>119</t>
  </si>
  <si>
    <t>120</t>
  </si>
  <si>
    <t>201</t>
  </si>
  <si>
    <t>202</t>
  </si>
  <si>
    <t>203</t>
  </si>
  <si>
    <t>205</t>
  </si>
  <si>
    <t>206</t>
  </si>
  <si>
    <t>207</t>
  </si>
  <si>
    <t>210</t>
  </si>
  <si>
    <t>211</t>
  </si>
  <si>
    <t>212</t>
  </si>
  <si>
    <t>215</t>
  </si>
  <si>
    <t>216</t>
  </si>
  <si>
    <t>218</t>
  </si>
  <si>
    <t>219</t>
  </si>
  <si>
    <t>220</t>
  </si>
  <si>
    <t>221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</si>
  <si>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</si>
  <si>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</si>
  <si>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</si>
  <si>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</si>
  <si>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</si>
  <si>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</si>
  <si>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</si>
  <si>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</si>
  <si>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</si>
  <si>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</si>
  <si>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</si>
  <si>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313</t>
  </si>
  <si>
    <t>314</t>
  </si>
  <si>
    <t>315</t>
  </si>
  <si>
    <t>316</t>
  </si>
  <si>
    <t>317</t>
  </si>
  <si>
    <t>Kategorie</t>
  </si>
  <si>
    <t>I</t>
  </si>
  <si>
    <t>IV</t>
  </si>
  <si>
    <t>V</t>
  </si>
  <si>
    <t>II</t>
  </si>
  <si>
    <t>III</t>
  </si>
  <si>
    <t>VI</t>
  </si>
  <si>
    <t xml:space="preserve">Četnost </t>
  </si>
  <si>
    <t>m2/měsíc</t>
  </si>
  <si>
    <t>Denní</t>
  </si>
  <si>
    <t>Víkend</t>
  </si>
  <si>
    <t>T</t>
  </si>
  <si>
    <t>M</t>
  </si>
  <si>
    <t>Q</t>
  </si>
  <si>
    <t>1/2 roku</t>
  </si>
  <si>
    <t>1 rok</t>
  </si>
  <si>
    <t>Po-Ne</t>
  </si>
  <si>
    <t>Po-Pá</t>
  </si>
  <si>
    <t>So</t>
  </si>
  <si>
    <t>Ne</t>
  </si>
  <si>
    <t>Objekt</t>
  </si>
  <si>
    <t xml:space="preserve">Podlaží </t>
  </si>
  <si>
    <t>Číslo dveří</t>
  </si>
  <si>
    <t xml:space="preserve">Podlaha </t>
  </si>
  <si>
    <t>Plocha m2</t>
  </si>
  <si>
    <t>Řádek</t>
  </si>
  <si>
    <t>Položka</t>
  </si>
  <si>
    <t>Měrná jednotka [MJ]</t>
  </si>
  <si>
    <t>MAXIMÁLNÍ CENA za měrnou jednotku (MJ) 
v Kč bez DPH</t>
  </si>
  <si>
    <t>Papírové Z-Z ručníky</t>
  </si>
  <si>
    <t>ks (balíček)</t>
  </si>
  <si>
    <t>Toaletní papír v roli 28</t>
  </si>
  <si>
    <t>ks 
(role)</t>
  </si>
  <si>
    <t>ks</t>
  </si>
  <si>
    <t>Sáčky na odpadky</t>
  </si>
  <si>
    <t>role</t>
  </si>
  <si>
    <t xml:space="preserve">Název </t>
  </si>
  <si>
    <t>Popis</t>
  </si>
  <si>
    <t>Jed. cena/ m2</t>
  </si>
  <si>
    <t>dodavatel nic nevyplňuje, propíše se z listu "Úklid kategorie"</t>
  </si>
  <si>
    <t>cena za úklid/měsíc</t>
  </si>
  <si>
    <t>cena za úklid/rok</t>
  </si>
  <si>
    <t>ÚKLID DLE KATEGORIÍ</t>
  </si>
  <si>
    <t>Maximální cena za jednotlivé položky 
v Kč BEZ DPH / rok</t>
  </si>
  <si>
    <t>ÚKLID MÍSTNOSTÍ</t>
  </si>
  <si>
    <t xml:space="preserve">Cena úklid </t>
  </si>
  <si>
    <t>Předpokládaná spotřeba / 1 rok</t>
  </si>
  <si>
    <t>121</t>
  </si>
  <si>
    <t>125</t>
  </si>
  <si>
    <t>126</t>
  </si>
  <si>
    <t>124</t>
  </si>
  <si>
    <t>122</t>
  </si>
  <si>
    <t>123</t>
  </si>
  <si>
    <t>224</t>
  </si>
  <si>
    <t>223</t>
  </si>
  <si>
    <t>330</t>
  </si>
  <si>
    <t>322</t>
  </si>
  <si>
    <t>321</t>
  </si>
  <si>
    <t>320</t>
  </si>
  <si>
    <t>319</t>
  </si>
  <si>
    <t>323</t>
  </si>
  <si>
    <t>332</t>
  </si>
  <si>
    <t>329</t>
  </si>
  <si>
    <t>331</t>
  </si>
  <si>
    <t>324</t>
  </si>
  <si>
    <t>328</t>
  </si>
  <si>
    <t>327</t>
  </si>
  <si>
    <t>326</t>
  </si>
  <si>
    <t>318</t>
  </si>
  <si>
    <t>325</t>
  </si>
  <si>
    <t>Příloha č. 3 - Specifikace Služeb, místa plnění a nabídková (smluvní) cena</t>
  </si>
  <si>
    <t>cena/m2 v Kč bez DPH</t>
  </si>
  <si>
    <t>např. kanceláře, zasedací místnosti, pracovny apod.</t>
  </si>
  <si>
    <t>OPERATIVNÍ SLUŽBA</t>
  </si>
  <si>
    <t>Druh Operativní služby</t>
  </si>
  <si>
    <t>předpokládaný počet člověkohodin/ rok</t>
  </si>
  <si>
    <t xml:space="preserve">cena za 1 člověkohodinu </t>
  </si>
  <si>
    <t xml:space="preserve">cena / rok v Kč bez DPH:        </t>
  </si>
  <si>
    <t>MIMOŘÁDNÝ ÚKLID (MÚ)</t>
  </si>
  <si>
    <t>Druh MÚ</t>
  </si>
  <si>
    <t xml:space="preserve">předvídaný MÚ </t>
  </si>
  <si>
    <t>HYGIENICKÝ SERVIS</t>
  </si>
  <si>
    <t>Cena celkem za rok bez DPH (předpoklad)</t>
  </si>
  <si>
    <t>Celková nabídková cena bude uvedena v krycím listu nabídky.</t>
  </si>
  <si>
    <t>Všechny ceny jsou uvedeny bez  DPH.</t>
  </si>
  <si>
    <t>Fakturace všech Služeb bude probíhat na základě skutečné provedeného rozsahu Služeb a jednotkových cen.</t>
  </si>
  <si>
    <t>Předpokládaná cena / 1 rok</t>
  </si>
  <si>
    <t>Předpokládaná cena/ 3 roky</t>
  </si>
  <si>
    <t>CELKEM</t>
  </si>
  <si>
    <t>cena za úklid/3roky</t>
  </si>
  <si>
    <t>105a</t>
  </si>
  <si>
    <t>118</t>
  </si>
  <si>
    <t>dvůr</t>
  </si>
  <si>
    <t>200</t>
  </si>
  <si>
    <t>200a</t>
  </si>
  <si>
    <t>212a</t>
  </si>
  <si>
    <t>213a</t>
  </si>
  <si>
    <t>300</t>
  </si>
  <si>
    <t>300a</t>
  </si>
  <si>
    <t>333</t>
  </si>
  <si>
    <t>334</t>
  </si>
  <si>
    <t>ČIŠTĚNÍ OKEN</t>
  </si>
  <si>
    <t>čištění  oken</t>
  </si>
  <si>
    <t xml:space="preserve">Cena okna </t>
  </si>
  <si>
    <t>cena/rok</t>
  </si>
  <si>
    <t>cena /3roky</t>
  </si>
  <si>
    <t>VŮNĚ WC - gel - "vanička"</t>
  </si>
  <si>
    <t>Osvěžovač vzduchu, gel - "vanička". Náplň 150 g - 200 g.</t>
  </si>
  <si>
    <t>MÝDLO  TEKUTÉ - bez aplikátoru</t>
  </si>
  <si>
    <t>Husté tekuté mýdlo s glycerinem, s přírodními výtažky, balení bez aplikátoru.
Náplň 5 - 6 l. Obsah NaCl max. 1%. Nutno doložit potvrzením od  výrobce.</t>
  </si>
  <si>
    <t>50 x 60 cm - 30 litrů. Tloušťka min. 6 mic. Role 50 - 60 ks.</t>
  </si>
  <si>
    <t>63 x 74 cm - 60 litrů. Tloušťka min. 7 mic. Role 50 - 60 ks.</t>
  </si>
  <si>
    <t>VII.a</t>
  </si>
  <si>
    <t>SOUHRN (dodavatel nic nevyplňuje, vypočte se automaticky)</t>
  </si>
  <si>
    <t xml:space="preserve">ČIŠTĚNÍ OKEN </t>
  </si>
  <si>
    <t>JJ</t>
  </si>
  <si>
    <t>JJ1NP</t>
  </si>
  <si>
    <t>Zádveří</t>
  </si>
  <si>
    <t>Vstup</t>
  </si>
  <si>
    <t>Vrátnice</t>
  </si>
  <si>
    <t>Chodba</t>
  </si>
  <si>
    <t>Kancelář</t>
  </si>
  <si>
    <t>WC ženy - předsíň</t>
  </si>
  <si>
    <t>105b</t>
  </si>
  <si>
    <t>WC muži - předsíň</t>
  </si>
  <si>
    <t>106a</t>
  </si>
  <si>
    <t>109a</t>
  </si>
  <si>
    <t>110a</t>
  </si>
  <si>
    <t>111a</t>
  </si>
  <si>
    <t>112a</t>
  </si>
  <si>
    <t>113a</t>
  </si>
  <si>
    <t>113b</t>
  </si>
  <si>
    <t>115</t>
  </si>
  <si>
    <t>Průjezd</t>
  </si>
  <si>
    <t>Sklad</t>
  </si>
  <si>
    <t>117</t>
  </si>
  <si>
    <t>Zádveří (dvůr)</t>
  </si>
  <si>
    <t>Vstup (ulice)</t>
  </si>
  <si>
    <t>120a</t>
  </si>
  <si>
    <t>Schodiště</t>
  </si>
  <si>
    <t>Vstupní hala</t>
  </si>
  <si>
    <t>122a</t>
  </si>
  <si>
    <t>Učebna</t>
  </si>
  <si>
    <t>124a</t>
  </si>
  <si>
    <t>125a</t>
  </si>
  <si>
    <t>WC</t>
  </si>
  <si>
    <t>JJ1PP</t>
  </si>
  <si>
    <t>001a</t>
  </si>
  <si>
    <t>Předsíň</t>
  </si>
  <si>
    <t>005a</t>
  </si>
  <si>
    <t>008</t>
  </si>
  <si>
    <t>009</t>
  </si>
  <si>
    <t>Dílna údržba</t>
  </si>
  <si>
    <t>009a</t>
  </si>
  <si>
    <t>010</t>
  </si>
  <si>
    <t>Šatna údržba</t>
  </si>
  <si>
    <t>010a</t>
  </si>
  <si>
    <t>010b</t>
  </si>
  <si>
    <t>010c</t>
  </si>
  <si>
    <t>010d</t>
  </si>
  <si>
    <t>Sprcha</t>
  </si>
  <si>
    <t>011</t>
  </si>
  <si>
    <t>012</t>
  </si>
  <si>
    <t>013</t>
  </si>
  <si>
    <t>014</t>
  </si>
  <si>
    <t>Topení údržba</t>
  </si>
  <si>
    <t>015</t>
  </si>
  <si>
    <t>016</t>
  </si>
  <si>
    <t>Elektro</t>
  </si>
  <si>
    <t>017</t>
  </si>
  <si>
    <t>017a</t>
  </si>
  <si>
    <t>Regulační stanice plynová</t>
  </si>
  <si>
    <t>017b</t>
  </si>
  <si>
    <t>018</t>
  </si>
  <si>
    <t>Chodba+schodiště</t>
  </si>
  <si>
    <t>019</t>
  </si>
  <si>
    <t>Místnost spojů</t>
  </si>
  <si>
    <t>020</t>
  </si>
  <si>
    <t>021</t>
  </si>
  <si>
    <t>021a</t>
  </si>
  <si>
    <t>022</t>
  </si>
  <si>
    <t>023</t>
  </si>
  <si>
    <t>023a</t>
  </si>
  <si>
    <t>023b</t>
  </si>
  <si>
    <t>024</t>
  </si>
  <si>
    <t>Kotelna</t>
  </si>
  <si>
    <t>025</t>
  </si>
  <si>
    <t>026</t>
  </si>
  <si>
    <t>Strojovna</t>
  </si>
  <si>
    <t>027</t>
  </si>
  <si>
    <t>Vzduchotechnika</t>
  </si>
  <si>
    <t>JJ2NP</t>
  </si>
  <si>
    <t>200b</t>
  </si>
  <si>
    <t>učebna</t>
  </si>
  <si>
    <t>Místnost studetských organizací</t>
  </si>
  <si>
    <t>209</t>
  </si>
  <si>
    <t>210a</t>
  </si>
  <si>
    <t>211a</t>
  </si>
  <si>
    <t>213</t>
  </si>
  <si>
    <t>214</t>
  </si>
  <si>
    <t>216a</t>
  </si>
  <si>
    <t>220a</t>
  </si>
  <si>
    <t>223a</t>
  </si>
  <si>
    <t>224a</t>
  </si>
  <si>
    <t>JJ3NP</t>
  </si>
  <si>
    <t>312</t>
  </si>
  <si>
    <t>316a</t>
  </si>
  <si>
    <t>317a</t>
  </si>
  <si>
    <t>318a</t>
  </si>
  <si>
    <t>319a</t>
  </si>
  <si>
    <t>Čajová kuchyňka</t>
  </si>
  <si>
    <t>328a</t>
  </si>
  <si>
    <t>328b</t>
  </si>
  <si>
    <t>329a</t>
  </si>
  <si>
    <t>Zvuková režie</t>
  </si>
  <si>
    <t>Knihovna</t>
  </si>
  <si>
    <t>334a</t>
  </si>
  <si>
    <t>Umývárna</t>
  </si>
  <si>
    <t>334b</t>
  </si>
  <si>
    <t>JJ4NP</t>
  </si>
  <si>
    <t>400</t>
  </si>
  <si>
    <t>400a</t>
  </si>
  <si>
    <t>400b</t>
  </si>
  <si>
    <t>400c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</si>
  <si>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</si>
  <si>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</si>
  <si>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</si>
  <si>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</si>
  <si>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</si>
  <si>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</si>
  <si>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</si>
  <si>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</si>
  <si>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</si>
  <si>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409a</t>
  </si>
  <si>
    <t>410</t>
  </si>
  <si>
    <t>411</t>
  </si>
  <si>
    <t>412</t>
  </si>
  <si>
    <t>Kabinet</t>
  </si>
  <si>
    <t>413</t>
  </si>
  <si>
    <t>Dětská skupina</t>
  </si>
  <si>
    <t>414</t>
  </si>
  <si>
    <t>415</t>
  </si>
  <si>
    <t>416</t>
  </si>
  <si>
    <t>416a</t>
  </si>
  <si>
    <t>417</t>
  </si>
  <si>
    <t>418</t>
  </si>
  <si>
    <t>418a</t>
  </si>
  <si>
    <t>419</t>
  </si>
  <si>
    <t>420</t>
  </si>
  <si>
    <t>421</t>
  </si>
  <si>
    <t>422</t>
  </si>
  <si>
    <t>423</t>
  </si>
  <si>
    <t>424</t>
  </si>
  <si>
    <t>426</t>
  </si>
  <si>
    <t>427</t>
  </si>
  <si>
    <t>428</t>
  </si>
  <si>
    <t>Půda</t>
  </si>
  <si>
    <r>
      <t xml:space="preserve">	jednostranné i oboustranné mytí a vyleštění okenních ploch, včetně rámů, vnitřních parapetů, žaluzií a mytí prosklených částí dveří
 </t>
    </r>
    <r>
      <rPr>
        <b/>
        <sz val="11"/>
        <rFont val="Calibri"/>
        <family val="2"/>
        <charset val="238"/>
        <scheme val="minor"/>
      </rPr>
      <t xml:space="preserve">bez použití plošiny </t>
    </r>
  </si>
  <si>
    <r>
      <t xml:space="preserve">Balíček skládaných z-z ručníků. 2vrstvé, bílé, 100% celuloza, rozměr 23 x 25cm, </t>
    </r>
    <r>
      <rPr>
        <b/>
        <sz val="11"/>
        <rFont val="Calibri"/>
        <family val="2"/>
        <charset val="238"/>
      </rPr>
      <t xml:space="preserve">1ks (balíček) min. 150ks papírových ručníků.  </t>
    </r>
  </si>
  <si>
    <r>
      <t>Role průmyslová 28, 2vrstvý, bílý, 100% celuloza.</t>
    </r>
    <r>
      <rPr>
        <b/>
        <sz val="11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</si>
  <si>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>dlažba</t>
  </si>
  <si>
    <t>dlažba+PVC</t>
  </si>
  <si>
    <t>beton</t>
  </si>
  <si>
    <t>parkety</t>
  </si>
  <si>
    <t>schodiště</t>
  </si>
  <si>
    <t>Tablety do pisoáru</t>
  </si>
  <si>
    <t>1Kg borovice</t>
  </si>
  <si>
    <t>WC závěs</t>
  </si>
  <si>
    <t>WC závěs 55ml</t>
  </si>
  <si>
    <t>Předsíň kanceláře</t>
  </si>
  <si>
    <t>Úklid komora</t>
  </si>
  <si>
    <t>MU</t>
  </si>
  <si>
    <t>Šatna, část. vstupní hala</t>
  </si>
  <si>
    <t>PVC</t>
  </si>
  <si>
    <t>koberec</t>
  </si>
  <si>
    <t xml:space="preserve">WC - předsíň </t>
  </si>
  <si>
    <t>Výtah</t>
  </si>
  <si>
    <t>Atrium</t>
  </si>
  <si>
    <t>Aula</t>
  </si>
  <si>
    <t>Odpočinková místnost</t>
  </si>
  <si>
    <t xml:space="preserve">Sklad </t>
  </si>
  <si>
    <t>Server</t>
  </si>
  <si>
    <t>Chodba+ schodiště</t>
  </si>
  <si>
    <t>např. technické prostory, úklidové komory apod.</t>
  </si>
  <si>
    <t>např. umývárny, WC, sprchy, kuchyňky apod.</t>
  </si>
  <si>
    <t>např. sklady, skladovací prostory apod.</t>
  </si>
  <si>
    <t>např. vstupní haly, společné prostory – schodiště, chodby, výtahy apod.</t>
  </si>
  <si>
    <t>např. posluchárny, učebny, laboratoře, počítačové učebny, odpočinkové místnosti apod.</t>
  </si>
  <si>
    <r>
      <t xml:space="preserve">nepředvídaný MÚ - obvyklá doba </t>
    </r>
    <r>
      <rPr>
        <i/>
        <sz val="11"/>
        <color theme="1"/>
        <rFont val="Calibri"/>
        <family val="2"/>
        <charset val="238"/>
        <scheme val="minor"/>
      </rPr>
      <t>(viz čl. 2.5 Smlouvy)</t>
    </r>
  </si>
  <si>
    <r>
      <t xml:space="preserve">nepředvídaný MÚ - víkendový  </t>
    </r>
    <r>
      <rPr>
        <i/>
        <sz val="11"/>
        <rFont val="Calibri"/>
        <family val="2"/>
        <charset val="238"/>
        <scheme val="minor"/>
      </rPr>
      <t>(viz čl. 2.8 Smlouvy)</t>
    </r>
  </si>
  <si>
    <r>
      <t xml:space="preserve">operativní služba mimořádná </t>
    </r>
    <r>
      <rPr>
        <i/>
        <sz val="11"/>
        <rFont val="Calibri"/>
        <family val="2"/>
        <charset val="238"/>
        <scheme val="minor"/>
      </rPr>
      <t>(viz čl. 2.10 Smlouvy a čl. 3.2  a násl. Přílohy č. 1)</t>
    </r>
  </si>
  <si>
    <r>
      <t xml:space="preserve">čištění oken a  prosklených částí dveří </t>
    </r>
    <r>
      <rPr>
        <b/>
        <sz val="11"/>
        <color theme="1"/>
        <rFont val="Calibri"/>
        <family val="2"/>
        <charset val="238"/>
        <scheme val="minor"/>
      </rPr>
      <t xml:space="preserve"> bez použití plošiny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viz Příloha č. 2 Smlouvy - kategorie)</t>
    </r>
  </si>
  <si>
    <t>CELKOVÁ NABÍDKOVÁ CENA ZA 3 ROKY V KČ BEZ DPH ( bude uvedena v krycím listu nabídky)</t>
  </si>
  <si>
    <t>Úklid pro ZČU v Plzni - Jungmannova 1 a 3 (2024 - 2027) - Budova JJ</t>
  </si>
  <si>
    <r>
      <t>operativní služba pravidelná</t>
    </r>
    <r>
      <rPr>
        <i/>
        <sz val="11"/>
        <rFont val="Calibri"/>
        <family val="2"/>
        <charset val="238"/>
        <scheme val="minor"/>
      </rPr>
      <t xml:space="preserve"> (viz čl. 2.10 Smlouvy a čl. 3.1 Přílohy č.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</si>
</sst>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u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1" fillId="12" borderId="3" xfId="0" applyFont="1" applyFill="1" applyBorder="1" applyAlignment="1" applyProtection="1">
      <alignment horizontal="center" vertical="center" wrapText="1"/>
    </xf>
    <xf numFmtId="0" fontId="4" fillId="13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8" fillId="12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44" fontId="1" fillId="12" borderId="3" xfId="0" applyNumberFormat="1" applyFont="1" applyFill="1" applyBorder="1" applyAlignment="1">
      <alignment horizontal="center" vertical="center" wrapText="1"/>
    </xf>
    <xf numFmtId="44" fontId="1" fillId="12" borderId="12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 applyProtection="1">
      <alignment horizontal="center" vertical="center" wrapText="1"/>
    </xf>
    <xf numFmtId="0" fontId="1" fillId="14" borderId="3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  <protection locked="0"/>
    </xf>
    <xf numFmtId="0" fontId="15" fillId="0" borderId="0" xfId="0" applyFont="1" applyFill="1" applyBorder="1" applyAlignment="1" applyProtection="1">
      <alignment horizontal="center"/>
    </xf>
    <xf numFmtId="164" fontId="12" fillId="0" borderId="0" xfId="0" applyNumberFormat="1" applyFont="1" applyFill="1" applyBorder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5" fillId="7" borderId="5" xfId="0" applyFont="1" applyFill="1" applyBorder="1" applyAlignment="1" applyProtection="1">
      <alignment horizontal="center" wrapText="1"/>
    </xf>
    <xf numFmtId="0" fontId="4" fillId="7" borderId="5" xfId="0" applyFont="1" applyFill="1" applyBorder="1" applyAlignment="1" applyProtection="1">
      <alignment horizontal="center" wrapText="1"/>
    </xf>
    <xf numFmtId="1" fontId="3" fillId="0" borderId="3" xfId="0" applyNumberFormat="1" applyFont="1" applyFill="1" applyBorder="1" applyAlignment="1">
      <alignment wrapText="1"/>
    </xf>
    <xf numFmtId="1" fontId="0" fillId="0" borderId="3" xfId="0" applyNumberFormat="1" applyFill="1" applyBorder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wrapText="1"/>
    </xf>
    <xf numFmtId="4" fontId="0" fillId="0" borderId="4" xfId="0" applyNumberFormat="1" applyFill="1" applyBorder="1" applyAlignment="1">
      <alignment wrapText="1"/>
    </xf>
    <xf numFmtId="4" fontId="0" fillId="16" borderId="3" xfId="0" applyNumberFormat="1" applyFill="1" applyBorder="1" applyAlignment="1">
      <alignment horizontal="center" vertical="center" wrapText="1"/>
    </xf>
    <xf numFmtId="4" fontId="0" fillId="16" borderId="3" xfId="0" applyNumberFormat="1" applyFill="1" applyBorder="1" applyAlignment="1">
      <alignment wrapText="1"/>
    </xf>
    <xf numFmtId="4" fontId="0" fillId="16" borderId="4" xfId="0" applyNumberFormat="1" applyFill="1" applyBorder="1" applyAlignment="1">
      <alignment wrapText="1"/>
    </xf>
    <xf numFmtId="49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wrapText="1"/>
    </xf>
    <xf numFmtId="49" fontId="3" fillId="0" borderId="14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wrapText="1"/>
    </xf>
    <xf numFmtId="1" fontId="3" fillId="9" borderId="14" xfId="0" applyNumberFormat="1" applyFont="1" applyFill="1" applyBorder="1" applyAlignment="1">
      <alignment wrapText="1"/>
    </xf>
    <xf numFmtId="4" fontId="1" fillId="4" borderId="14" xfId="0" applyNumberFormat="1" applyFon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4" fontId="0" fillId="0" borderId="14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wrapText="1"/>
    </xf>
    <xf numFmtId="164" fontId="11" fillId="0" borderId="29" xfId="0" applyNumberFormat="1" applyFont="1" applyFill="1" applyBorder="1" applyAlignment="1">
      <alignment horizontal="center" vertical="center" wrapText="1"/>
    </xf>
    <xf numFmtId="164" fontId="11" fillId="8" borderId="29" xfId="0" applyNumberFormat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49" fontId="3" fillId="10" borderId="0" xfId="0" applyNumberFormat="1" applyFont="1" applyFill="1" applyBorder="1" applyAlignment="1">
      <alignment wrapText="1"/>
    </xf>
    <xf numFmtId="0" fontId="0" fillId="10" borderId="0" xfId="0" applyFill="1" applyAlignment="1">
      <alignment wrapText="1"/>
    </xf>
    <xf numFmtId="49" fontId="3" fillId="10" borderId="0" xfId="0" applyNumberFormat="1" applyFont="1" applyFill="1" applyBorder="1" applyAlignment="1">
      <alignment horizontal="center" vertical="center" wrapText="1"/>
    </xf>
    <xf numFmtId="4" fontId="0" fillId="10" borderId="0" xfId="0" applyNumberFormat="1" applyFill="1" applyAlignment="1">
      <alignment wrapText="1"/>
    </xf>
    <xf numFmtId="1" fontId="3" fillId="10" borderId="0" xfId="0" applyNumberFormat="1" applyFont="1" applyFill="1" applyBorder="1" applyAlignment="1">
      <alignment wrapText="1"/>
    </xf>
    <xf numFmtId="4" fontId="14" fillId="10" borderId="0" xfId="0" applyNumberFormat="1" applyFont="1" applyFill="1" applyBorder="1" applyAlignment="1">
      <alignment horizontal="center" wrapText="1"/>
    </xf>
    <xf numFmtId="164" fontId="11" fillId="10" borderId="0" xfId="0" applyNumberFormat="1" applyFont="1" applyFill="1" applyBorder="1" applyAlignment="1">
      <alignment horizontal="center" vertical="center" wrapText="1"/>
    </xf>
    <xf numFmtId="164" fontId="11" fillId="10" borderId="1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4" fontId="14" fillId="0" borderId="18" xfId="0" applyNumberFormat="1" applyFont="1" applyFill="1" applyBorder="1" applyAlignment="1">
      <alignment horizont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3" fillId="6" borderId="32" xfId="0" applyFont="1" applyFill="1" applyBorder="1" applyAlignment="1">
      <alignment horizontal="center" vertical="center" wrapText="1"/>
    </xf>
    <xf numFmtId="1" fontId="3" fillId="6" borderId="33" xfId="0" applyNumberFormat="1" applyFont="1" applyFill="1" applyBorder="1" applyAlignment="1">
      <alignment horizontal="center" vertical="center" wrapText="1"/>
    </xf>
    <xf numFmtId="4" fontId="1" fillId="6" borderId="33" xfId="0" applyNumberFormat="1" applyFont="1" applyFill="1" applyBorder="1" applyAlignment="1">
      <alignment horizontal="center" vertical="center" wrapText="1"/>
    </xf>
    <xf numFmtId="4" fontId="0" fillId="6" borderId="33" xfId="0" applyNumberFormat="1" applyFill="1" applyBorder="1" applyAlignment="1">
      <alignment horizontal="center" vertical="center" wrapText="1"/>
    </xf>
    <xf numFmtId="4" fontId="0" fillId="6" borderId="3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11" fillId="0" borderId="21" xfId="0" applyNumberFormat="1" applyFont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wrapText="1"/>
    </xf>
    <xf numFmtId="4" fontId="0" fillId="4" borderId="3" xfId="0" applyNumberForma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wrapText="1"/>
    </xf>
    <xf numFmtId="4" fontId="0" fillId="4" borderId="4" xfId="0" applyNumberFormat="1" applyFill="1" applyBorder="1" applyAlignment="1">
      <alignment wrapText="1"/>
    </xf>
    <xf numFmtId="49" fontId="3" fillId="4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wrapText="1"/>
    </xf>
    <xf numFmtId="4" fontId="3" fillId="4" borderId="4" xfId="0" applyNumberFormat="1" applyFont="1" applyFill="1" applyBorder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1" fontId="3" fillId="5" borderId="3" xfId="0" applyNumberFormat="1" applyFont="1" applyFill="1" applyBorder="1" applyAlignment="1">
      <alignment wrapText="1"/>
    </xf>
    <xf numFmtId="4" fontId="8" fillId="5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wrapText="1"/>
    </xf>
    <xf numFmtId="1" fontId="3" fillId="10" borderId="3" xfId="0" applyNumberFormat="1" applyFont="1" applyFill="1" applyBorder="1" applyAlignment="1">
      <alignment wrapText="1"/>
    </xf>
    <xf numFmtId="4" fontId="8" fillId="1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1" fontId="3" fillId="2" borderId="3" xfId="0" applyNumberFormat="1" applyFont="1" applyFill="1" applyBorder="1" applyAlignment="1">
      <alignment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wrapText="1"/>
    </xf>
    <xf numFmtId="1" fontId="3" fillId="14" borderId="3" xfId="0" applyNumberFormat="1" applyFont="1" applyFill="1" applyBorder="1" applyAlignment="1">
      <alignment wrapText="1"/>
    </xf>
    <xf numFmtId="4" fontId="8" fillId="14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wrapText="1"/>
    </xf>
    <xf numFmtId="1" fontId="3" fillId="11" borderId="3" xfId="0" applyNumberFormat="1" applyFont="1" applyFill="1" applyBorder="1" applyAlignment="1">
      <alignment wrapText="1"/>
    </xf>
    <xf numFmtId="4" fontId="8" fillId="11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wrapText="1"/>
    </xf>
    <xf numFmtId="4" fontId="0" fillId="2" borderId="4" xfId="0" applyNumberFormat="1" applyFill="1" applyBorder="1" applyAlignment="1">
      <alignment wrapText="1"/>
    </xf>
    <xf numFmtId="49" fontId="3" fillId="11" borderId="3" xfId="0" applyNumberFormat="1" applyFont="1" applyFill="1" applyBorder="1" applyAlignment="1">
      <alignment wrapText="1"/>
    </xf>
    <xf numFmtId="0" fontId="3" fillId="11" borderId="3" xfId="0" applyFont="1" applyFill="1" applyBorder="1" applyAlignment="1">
      <alignment horizontal="center" vertical="center" wrapText="1"/>
    </xf>
    <xf numFmtId="4" fontId="0" fillId="11" borderId="3" xfId="0" applyNumberFormat="1" applyFill="1" applyBorder="1" applyAlignment="1">
      <alignment horizontal="center" vertical="center" wrapText="1"/>
    </xf>
    <xf numFmtId="4" fontId="0" fillId="11" borderId="3" xfId="0" applyNumberFormat="1" applyFill="1" applyBorder="1" applyAlignment="1">
      <alignment wrapText="1"/>
    </xf>
    <xf numFmtId="4" fontId="0" fillId="11" borderId="4" xfId="0" applyNumberFormat="1" applyFill="1" applyBorder="1" applyAlignment="1">
      <alignment wrapText="1"/>
    </xf>
    <xf numFmtId="49" fontId="3" fillId="10" borderId="3" xfId="0" applyNumberFormat="1" applyFont="1" applyFill="1" applyBorder="1" applyAlignment="1">
      <alignment wrapText="1"/>
    </xf>
    <xf numFmtId="4" fontId="0" fillId="10" borderId="3" xfId="0" applyNumberFormat="1" applyFill="1" applyBorder="1" applyAlignment="1">
      <alignment horizontal="center" vertical="center" wrapText="1"/>
    </xf>
    <xf numFmtId="4" fontId="0" fillId="10" borderId="3" xfId="0" applyNumberFormat="1" applyFill="1" applyBorder="1" applyAlignment="1">
      <alignment wrapText="1"/>
    </xf>
    <xf numFmtId="4" fontId="0" fillId="10" borderId="4" xfId="0" applyNumberFormat="1" applyFill="1" applyBorder="1" applyAlignment="1">
      <alignment wrapText="1"/>
    </xf>
    <xf numFmtId="49" fontId="3" fillId="5" borderId="3" xfId="0" applyNumberFormat="1" applyFont="1" applyFill="1" applyBorder="1" applyAlignment="1">
      <alignment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wrapText="1"/>
    </xf>
    <xf numFmtId="4" fontId="3" fillId="5" borderId="4" xfId="0" applyNumberFormat="1" applyFont="1" applyFill="1" applyBorder="1" applyAlignment="1">
      <alignment wrapText="1"/>
    </xf>
    <xf numFmtId="49" fontId="3" fillId="14" borderId="3" xfId="0" applyNumberFormat="1" applyFont="1" applyFill="1" applyBorder="1" applyAlignment="1">
      <alignment wrapText="1"/>
    </xf>
    <xf numFmtId="0" fontId="3" fillId="14" borderId="3" xfId="0" applyFont="1" applyFill="1" applyBorder="1" applyAlignment="1">
      <alignment horizontal="center" vertical="center" wrapText="1"/>
    </xf>
    <xf numFmtId="4" fontId="0" fillId="14" borderId="3" xfId="0" applyNumberFormat="1" applyFill="1" applyBorder="1" applyAlignment="1">
      <alignment horizontal="center" vertical="center" wrapText="1"/>
    </xf>
    <xf numFmtId="4" fontId="0" fillId="14" borderId="3" xfId="0" applyNumberFormat="1" applyFill="1" applyBorder="1" applyAlignment="1">
      <alignment wrapText="1"/>
    </xf>
    <xf numFmtId="4" fontId="0" fillId="14" borderId="4" xfId="0" applyNumberFormat="1" applyFill="1" applyBorder="1" applyAlignment="1">
      <alignment wrapText="1"/>
    </xf>
    <xf numFmtId="0" fontId="21" fillId="0" borderId="0" xfId="0" applyFont="1"/>
    <xf numFmtId="0" fontId="10" fillId="0" borderId="3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/>
    </xf>
    <xf numFmtId="1" fontId="0" fillId="0" borderId="0" xfId="0" applyNumberFormat="1" applyAlignment="1">
      <alignment wrapText="1"/>
    </xf>
    <xf numFmtId="1" fontId="10" fillId="0" borderId="3" xfId="1" applyNumberFormat="1" applyFont="1" applyFill="1" applyBorder="1" applyAlignment="1">
      <alignment horizontal="center" vertical="center"/>
    </xf>
    <xf numFmtId="44" fontId="0" fillId="0" borderId="0" xfId="0" applyNumberFormat="1"/>
    <xf numFmtId="164" fontId="0" fillId="3" borderId="3" xfId="0" applyNumberForma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4" fontId="3" fillId="6" borderId="33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11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49" fontId="3" fillId="14" borderId="3" xfId="0" applyNumberFormat="1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" fontId="3" fillId="4" borderId="12" xfId="0" applyNumberFormat="1" applyFont="1" applyFill="1" applyBorder="1" applyAlignment="1">
      <alignment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wrapText="1"/>
    </xf>
    <xf numFmtId="4" fontId="3" fillId="4" borderId="35" xfId="0" applyNumberFormat="1" applyFont="1" applyFill="1" applyBorder="1" applyAlignment="1">
      <alignment wrapText="1"/>
    </xf>
    <xf numFmtId="0" fontId="4" fillId="7" borderId="36" xfId="0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5" fillId="7" borderId="37" xfId="0" applyFont="1" applyFill="1" applyBorder="1" applyAlignment="1" applyProtection="1">
      <alignment horizontal="center" wrapText="1"/>
    </xf>
    <xf numFmtId="0" fontId="4" fillId="7" borderId="37" xfId="0" applyFont="1" applyFill="1" applyBorder="1" applyAlignment="1" applyProtection="1">
      <alignment horizontal="center" wrapText="1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0" fontId="0" fillId="4" borderId="38" xfId="0" applyFont="1" applyFill="1" applyBorder="1" applyAlignment="1" applyProtection="1">
      <alignment horizontal="center" vertical="center" wrapText="1"/>
    </xf>
    <xf numFmtId="0" fontId="4" fillId="7" borderId="31" xfId="0" applyFont="1" applyFill="1" applyBorder="1" applyAlignment="1" applyProtection="1">
      <alignment horizontal="center" vertical="center" wrapText="1"/>
    </xf>
    <xf numFmtId="4" fontId="4" fillId="7" borderId="39" xfId="0" applyNumberFormat="1" applyFont="1" applyFill="1" applyBorder="1" applyAlignment="1" applyProtection="1">
      <alignment horizontal="center" vertical="center" wrapText="1"/>
    </xf>
    <xf numFmtId="0" fontId="1" fillId="4" borderId="38" xfId="0" applyFont="1" applyFill="1" applyBorder="1" applyAlignment="1" applyProtection="1">
      <alignment horizontal="center" vertical="center" wrapText="1"/>
    </xf>
    <xf numFmtId="0" fontId="1" fillId="8" borderId="40" xfId="0" applyFont="1" applyFill="1" applyBorder="1" applyAlignment="1" applyProtection="1">
      <alignment horizontal="center" vertical="center" wrapText="1"/>
    </xf>
    <xf numFmtId="44" fontId="24" fillId="8" borderId="3" xfId="0" applyNumberFormat="1" applyFont="1" applyFill="1" applyBorder="1"/>
    <xf numFmtId="0" fontId="1" fillId="11" borderId="3" xfId="0" applyFont="1" applyFill="1" applyBorder="1" applyAlignment="1">
      <alignment horizontal="center" vertical="center" wrapText="1"/>
    </xf>
    <xf numFmtId="44" fontId="14" fillId="0" borderId="3" xfId="0" applyNumberFormat="1" applyFont="1" applyFill="1" applyBorder="1" applyAlignment="1"/>
    <xf numFmtId="44" fontId="14" fillId="17" borderId="3" xfId="0" applyNumberFormat="1" applyFont="1" applyFill="1" applyBorder="1" applyAlignment="1"/>
    <xf numFmtId="0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>
      <alignment horizontal="center" vertical="center"/>
    </xf>
    <xf numFmtId="164" fontId="12" fillId="12" borderId="3" xfId="0" applyNumberFormat="1" applyFont="1" applyFill="1" applyBorder="1"/>
    <xf numFmtId="0" fontId="14" fillId="11" borderId="3" xfId="0" applyFont="1" applyFill="1" applyBorder="1" applyAlignment="1">
      <alignment horizontal="center"/>
    </xf>
    <xf numFmtId="0" fontId="8" fillId="12" borderId="23" xfId="0" applyNumberFormat="1" applyFont="1" applyFill="1" applyBorder="1" applyAlignment="1" applyProtection="1">
      <alignment horizontal="center" vertical="center" wrapText="1"/>
    </xf>
    <xf numFmtId="0" fontId="8" fillId="12" borderId="30" xfId="0" applyNumberFormat="1" applyFont="1" applyFill="1" applyBorder="1" applyAlignment="1" applyProtection="1">
      <alignment horizontal="center" vertical="center" wrapText="1"/>
    </xf>
    <xf numFmtId="0" fontId="8" fillId="12" borderId="2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8" fillId="12" borderId="3" xfId="0" applyNumberFormat="1" applyFont="1" applyFill="1" applyBorder="1" applyAlignment="1" applyProtection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13" borderId="23" xfId="0" applyFont="1" applyFill="1" applyBorder="1" applyAlignment="1" applyProtection="1">
      <alignment horizontal="center" vertical="center" wrapText="1"/>
    </xf>
    <xf numFmtId="0" fontId="6" fillId="13" borderId="30" xfId="0" applyFont="1" applyFill="1" applyBorder="1" applyAlignment="1" applyProtection="1">
      <alignment horizontal="center" vertical="center" wrapText="1"/>
    </xf>
    <xf numFmtId="0" fontId="6" fillId="13" borderId="24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11" borderId="23" xfId="0" applyFont="1" applyFill="1" applyBorder="1" applyAlignment="1">
      <alignment horizontal="center"/>
    </xf>
    <xf numFmtId="0" fontId="14" fillId="11" borderId="30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4" fillId="1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15" fillId="12" borderId="3" xfId="0" applyFont="1" applyFill="1" applyBorder="1" applyAlignment="1" applyProtection="1">
      <alignment horizontal="center"/>
    </xf>
    <xf numFmtId="0" fontId="14" fillId="11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/>
    </xf>
    <xf numFmtId="0" fontId="14" fillId="12" borderId="30" xfId="0" applyFont="1" applyFill="1" applyBorder="1" applyAlignment="1">
      <alignment horizontal="center"/>
    </xf>
    <xf numFmtId="0" fontId="14" fillId="12" borderId="24" xfId="0" applyFont="1" applyFill="1" applyBorder="1" applyAlignment="1">
      <alignment horizontal="center"/>
    </xf>
    <xf numFmtId="0" fontId="8" fillId="12" borderId="12" xfId="0" applyNumberFormat="1" applyFont="1" applyFill="1" applyBorder="1" applyAlignment="1" applyProtection="1">
      <alignment horizontal="right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49" fontId="4" fillId="7" borderId="23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wrapText="1"/>
    </xf>
    <xf numFmtId="0" fontId="4" fillId="7" borderId="3" xfId="0" applyFont="1" applyFill="1" applyBorder="1" applyAlignment="1">
      <alignment horizontal="center" wrapText="1"/>
    </xf>
    <xf numFmtId="49" fontId="4" fillId="7" borderId="3" xfId="0" applyNumberFormat="1" applyFont="1" applyFill="1" applyBorder="1" applyAlignment="1" applyProtection="1">
      <alignment horizontal="center" vertical="center" wrapText="1"/>
    </xf>
    <xf numFmtId="49" fontId="4" fillId="7" borderId="5" xfId="0" applyNumberFormat="1" applyFont="1" applyFill="1" applyBorder="1" applyAlignment="1" applyProtection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" fontId="14" fillId="8" borderId="17" xfId="0" applyNumberFormat="1" applyFont="1" applyFill="1" applyBorder="1" applyAlignment="1">
      <alignment horizontal="center" wrapText="1"/>
    </xf>
    <xf numFmtId="4" fontId="14" fillId="8" borderId="18" xfId="0" applyNumberFormat="1" applyFont="1" applyFill="1" applyBorder="1" applyAlignment="1">
      <alignment horizontal="center" wrapText="1"/>
    </xf>
    <xf numFmtId="4" fontId="14" fillId="8" borderId="20" xfId="0" applyNumberFormat="1" applyFont="1" applyFill="1" applyBorder="1" applyAlignment="1">
      <alignment horizont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4" fontId="4" fillId="7" borderId="27" xfId="0" applyNumberFormat="1" applyFont="1" applyFill="1" applyBorder="1" applyAlignment="1" applyProtection="1">
      <alignment horizontal="center" vertical="center" wrapText="1"/>
    </xf>
    <xf numFmtId="4" fontId="4" fillId="7" borderId="24" xfId="0" applyNumberFormat="1" applyFont="1" applyFill="1" applyBorder="1" applyAlignment="1" applyProtection="1">
      <alignment horizontal="center" vertical="center" wrapText="1"/>
    </xf>
    <xf numFmtId="4" fontId="4" fillId="7" borderId="25" xfId="0" applyNumberFormat="1" applyFont="1" applyFill="1" applyBorder="1" applyAlignment="1" applyProtection="1">
      <alignment horizontal="center" vertical="center" wrapText="1"/>
    </xf>
    <xf numFmtId="0" fontId="4" fillId="7" borderId="22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28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4" fontId="14" fillId="15" borderId="17" xfId="0" applyNumberFormat="1" applyFont="1" applyFill="1" applyBorder="1" applyAlignment="1">
      <alignment horizontal="center" wrapText="1"/>
    </xf>
    <xf numFmtId="4" fontId="14" fillId="15" borderId="18" xfId="0" applyNumberFormat="1" applyFont="1" applyFill="1" applyBorder="1" applyAlignment="1">
      <alignment horizontal="center" wrapText="1"/>
    </xf>
    <xf numFmtId="4" fontId="14" fillId="15" borderId="20" xfId="0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wrapText="1"/>
    </xf>
    <xf numFmtId="0" fontId="14" fillId="15" borderId="14" xfId="0" applyFont="1" applyFill="1" applyBorder="1" applyAlignment="1">
      <alignment horizontal="center" wrapText="1"/>
    </xf>
    <xf numFmtId="0" fontId="14" fillId="15" borderId="15" xfId="0" applyFont="1" applyFill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0" fillId="4" borderId="26" xfId="0" applyFill="1" applyBorder="1" applyAlignment="1">
      <alignment horizontal="center" vertical="center" wrapText="1"/>
    </xf>
    <xf numFmtId="4" fontId="4" fillId="7" borderId="27" xfId="0" applyNumberFormat="1" applyFont="1" applyFill="1" applyBorder="1" applyAlignment="1">
      <alignment horizontal="center" vertical="center" wrapText="1"/>
    </xf>
    <xf numFmtId="4" fontId="4" fillId="7" borderId="24" xfId="0" applyNumberFormat="1" applyFont="1" applyFill="1" applyBorder="1" applyAlignment="1">
      <alignment horizontal="center" vertical="center" wrapText="1"/>
    </xf>
    <xf numFmtId="4" fontId="4" fillId="7" borderId="25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4" fillId="8" borderId="13" xfId="0" applyFont="1" applyFill="1" applyBorder="1" applyAlignment="1">
      <alignment horizontal="center" wrapText="1"/>
    </xf>
    <xf numFmtId="0" fontId="14" fillId="8" borderId="14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horizont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49" fontId="4" fillId="7" borderId="23" xfId="0" applyNumberFormat="1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FEEB22F3-9940-4529-9961-0F90B7F1581E}"/>
    <cellStyle name="normální 3" xfId="2" xr:uid="{F5127EE4-2388-475F-AC5B-3E27261F88EF}"/>
  </cellStyles>
  <dxfs count="10"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CCCC"/>
      <color rgb="FFFFFFCC"/>
      <color rgb="FFFFCCFF"/>
      <color rgb="FF6666FF"/>
      <color rgb="FF9933FF"/>
      <color rgb="FFFF0066"/>
      <color rgb="FFCC00CC"/>
      <color rgb="FFF289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AE6B-6618-4B7B-898E-6ABF125AE7B7}">
  <dimension ref="A1:G61"/>
  <sheetViews>
    <sheetView tabSelected="1" topLeftCell="A43" workbookViewId="0">
      <selection activeCell="G38" sqref="G38"/>
    </sheetView>
  </sheetViews>
  <sheetFormatPr defaultRowHeight="15" x14ac:dyDescent="0.25"/>
  <cols>
    <col min="2" max="2" width="29.28515625" bestFit="1" customWidth="1"/>
    <col min="3" max="3" width="56.140625" customWidth="1"/>
    <col min="4" max="4" width="10.85546875" bestFit="1" customWidth="1"/>
    <col min="5" max="5" width="25.85546875" bestFit="1" customWidth="1"/>
    <col min="6" max="6" width="22.85546875" bestFit="1" customWidth="1"/>
    <col min="7" max="7" width="26" bestFit="1" customWidth="1"/>
    <col min="8" max="8" width="26.140625" customWidth="1"/>
    <col min="9" max="9" width="15.42578125" customWidth="1"/>
  </cols>
  <sheetData>
    <row r="1" spans="1:6" ht="21" x14ac:dyDescent="0.25">
      <c r="A1" s="213" t="s">
        <v>350</v>
      </c>
      <c r="B1" s="213"/>
      <c r="C1" s="213"/>
      <c r="D1" s="213"/>
      <c r="E1" s="213"/>
      <c r="F1" s="213"/>
    </row>
    <row r="2" spans="1:6" x14ac:dyDescent="0.25">
      <c r="A2" s="214" t="s">
        <v>127</v>
      </c>
      <c r="B2" s="214"/>
      <c r="C2" s="214"/>
      <c r="D2" s="214"/>
      <c r="E2" s="214"/>
      <c r="F2" s="214"/>
    </row>
    <row r="4" spans="1:6" ht="21" x14ac:dyDescent="0.35">
      <c r="A4" s="193" t="s">
        <v>99</v>
      </c>
      <c r="B4" s="193"/>
      <c r="C4" s="193"/>
      <c r="D4" s="193"/>
      <c r="E4" s="193"/>
      <c r="F4" s="193"/>
    </row>
    <row r="5" spans="1:6" x14ac:dyDescent="0.25">
      <c r="A5" s="5" t="s">
        <v>83</v>
      </c>
      <c r="B5" s="207" t="s">
        <v>0</v>
      </c>
      <c r="C5" s="208"/>
      <c r="D5" s="209"/>
      <c r="E5" s="5" t="s">
        <v>57</v>
      </c>
      <c r="F5" s="6" t="s">
        <v>128</v>
      </c>
    </row>
    <row r="6" spans="1:6" x14ac:dyDescent="0.25">
      <c r="A6" s="7">
        <v>1</v>
      </c>
      <c r="B6" s="210" t="s">
        <v>343</v>
      </c>
      <c r="C6" s="211"/>
      <c r="D6" s="212"/>
      <c r="E6" s="11" t="s">
        <v>58</v>
      </c>
      <c r="F6" s="8"/>
    </row>
    <row r="7" spans="1:6" x14ac:dyDescent="0.25">
      <c r="A7" s="7">
        <v>2</v>
      </c>
      <c r="B7" s="210" t="s">
        <v>129</v>
      </c>
      <c r="C7" s="211"/>
      <c r="D7" s="212"/>
      <c r="E7" s="9" t="s">
        <v>61</v>
      </c>
      <c r="F7" s="8"/>
    </row>
    <row r="8" spans="1:6" x14ac:dyDescent="0.25">
      <c r="A8" s="7">
        <v>3</v>
      </c>
      <c r="B8" s="210" t="s">
        <v>344</v>
      </c>
      <c r="C8" s="211"/>
      <c r="D8" s="212"/>
      <c r="E8" s="17" t="s">
        <v>62</v>
      </c>
      <c r="F8" s="8"/>
    </row>
    <row r="9" spans="1:6" x14ac:dyDescent="0.25">
      <c r="A9" s="7">
        <v>4</v>
      </c>
      <c r="B9" s="210" t="s">
        <v>341</v>
      </c>
      <c r="C9" s="211"/>
      <c r="D9" s="212"/>
      <c r="E9" s="10" t="s">
        <v>59</v>
      </c>
      <c r="F9" s="8"/>
    </row>
    <row r="10" spans="1:6" x14ac:dyDescent="0.25">
      <c r="A10" s="7">
        <v>5</v>
      </c>
      <c r="B10" s="210" t="s">
        <v>342</v>
      </c>
      <c r="C10" s="211"/>
      <c r="D10" s="212"/>
      <c r="E10" s="18" t="s">
        <v>60</v>
      </c>
      <c r="F10" s="8"/>
    </row>
    <row r="11" spans="1:6" ht="15" customHeight="1" x14ac:dyDescent="0.25">
      <c r="A11" s="7">
        <v>6</v>
      </c>
      <c r="B11" s="210" t="s">
        <v>340</v>
      </c>
      <c r="C11" s="211"/>
      <c r="D11" s="212"/>
      <c r="E11" s="5" t="s">
        <v>63</v>
      </c>
      <c r="F11" s="8"/>
    </row>
    <row r="12" spans="1:6" x14ac:dyDescent="0.25">
      <c r="A12" s="203" t="s">
        <v>134</v>
      </c>
      <c r="B12" s="203"/>
      <c r="C12" s="203"/>
      <c r="D12" s="203"/>
      <c r="E12" s="203"/>
      <c r="F12" s="15">
        <f>' Úklid místnosti, čištění oken'!U197</f>
        <v>0</v>
      </c>
    </row>
    <row r="14" spans="1:6" ht="21" x14ac:dyDescent="0.35">
      <c r="A14" s="193" t="s">
        <v>171</v>
      </c>
      <c r="B14" s="193"/>
      <c r="C14" s="193"/>
      <c r="D14" s="193"/>
      <c r="E14" s="193"/>
      <c r="F14" s="193"/>
    </row>
    <row r="15" spans="1:6" x14ac:dyDescent="0.25">
      <c r="A15" s="5" t="s">
        <v>83</v>
      </c>
      <c r="B15" s="207" t="s">
        <v>0</v>
      </c>
      <c r="C15" s="208"/>
      <c r="D15" s="209"/>
      <c r="E15" s="5" t="s">
        <v>57</v>
      </c>
      <c r="F15" s="6" t="s">
        <v>128</v>
      </c>
    </row>
    <row r="16" spans="1:6" ht="17.25" customHeight="1" x14ac:dyDescent="0.25">
      <c r="A16" s="7">
        <v>1</v>
      </c>
      <c r="B16" s="204" t="s">
        <v>348</v>
      </c>
      <c r="C16" s="205"/>
      <c r="D16" s="206"/>
      <c r="E16" s="12" t="s">
        <v>169</v>
      </c>
      <c r="F16" s="8"/>
    </row>
    <row r="17" spans="1:7" x14ac:dyDescent="0.25">
      <c r="A17" s="203" t="s">
        <v>134</v>
      </c>
      <c r="B17" s="203"/>
      <c r="C17" s="203"/>
      <c r="D17" s="203"/>
      <c r="E17" s="203"/>
      <c r="F17" s="15">
        <f>' Úklid místnosti, čištění oken'!U205</f>
        <v>0</v>
      </c>
    </row>
    <row r="18" spans="1:7" s="4" customFormat="1" ht="17.25" customHeight="1" x14ac:dyDescent="0.25">
      <c r="A18" s="19"/>
      <c r="B18" s="20"/>
      <c r="C18" s="20"/>
      <c r="D18" s="20"/>
      <c r="E18" s="21"/>
      <c r="F18" s="22"/>
    </row>
    <row r="19" spans="1:7" ht="21" x14ac:dyDescent="0.35">
      <c r="A19" s="193" t="s">
        <v>130</v>
      </c>
      <c r="B19" s="193"/>
      <c r="C19" s="193"/>
      <c r="D19" s="193"/>
      <c r="E19" s="193"/>
      <c r="F19" s="193"/>
    </row>
    <row r="20" spans="1:7" ht="30" x14ac:dyDescent="0.25">
      <c r="A20" s="13" t="s">
        <v>83</v>
      </c>
      <c r="B20" s="194" t="s">
        <v>131</v>
      </c>
      <c r="C20" s="195"/>
      <c r="D20" s="196"/>
      <c r="E20" s="13" t="s">
        <v>132</v>
      </c>
      <c r="F20" s="13" t="s">
        <v>133</v>
      </c>
    </row>
    <row r="21" spans="1:7" ht="15" customHeight="1" x14ac:dyDescent="0.25">
      <c r="A21" s="14">
        <v>1</v>
      </c>
      <c r="B21" s="197" t="s">
        <v>351</v>
      </c>
      <c r="C21" s="198"/>
      <c r="D21" s="199"/>
      <c r="E21" s="152">
        <v>630</v>
      </c>
      <c r="F21" s="8"/>
      <c r="G21" s="2"/>
    </row>
    <row r="22" spans="1:7" ht="15" customHeight="1" x14ac:dyDescent="0.25">
      <c r="A22" s="14">
        <v>2</v>
      </c>
      <c r="B22" s="200" t="s">
        <v>347</v>
      </c>
      <c r="C22" s="201"/>
      <c r="D22" s="202"/>
      <c r="E22" s="152">
        <v>50</v>
      </c>
      <c r="F22" s="8"/>
      <c r="G22" s="2"/>
    </row>
    <row r="23" spans="1:7" x14ac:dyDescent="0.25">
      <c r="A23" s="203" t="s">
        <v>134</v>
      </c>
      <c r="B23" s="203"/>
      <c r="C23" s="203"/>
      <c r="D23" s="203"/>
      <c r="E23" s="203"/>
      <c r="F23" s="15">
        <f>E21*F21+E22*F22</f>
        <v>0</v>
      </c>
    </row>
    <row r="25" spans="1:7" ht="21" x14ac:dyDescent="0.35">
      <c r="A25" s="215" t="s">
        <v>135</v>
      </c>
      <c r="B25" s="216"/>
      <c r="C25" s="216"/>
      <c r="D25" s="216"/>
      <c r="E25" s="216"/>
      <c r="F25" s="217"/>
    </row>
    <row r="26" spans="1:7" ht="30" x14ac:dyDescent="0.25">
      <c r="A26" s="13" t="s">
        <v>83</v>
      </c>
      <c r="B26" s="194" t="s">
        <v>136</v>
      </c>
      <c r="C26" s="195"/>
      <c r="D26" s="196"/>
      <c r="E26" s="13" t="s">
        <v>132</v>
      </c>
      <c r="F26" s="13" t="s">
        <v>133</v>
      </c>
    </row>
    <row r="27" spans="1:7" x14ac:dyDescent="0.25">
      <c r="A27" s="14">
        <v>1</v>
      </c>
      <c r="B27" s="218" t="s">
        <v>137</v>
      </c>
      <c r="C27" s="218"/>
      <c r="D27" s="218"/>
      <c r="E27" s="152">
        <v>80</v>
      </c>
      <c r="F27" s="8"/>
      <c r="G27" s="2"/>
    </row>
    <row r="28" spans="1:7" x14ac:dyDescent="0.25">
      <c r="A28" s="14">
        <v>2</v>
      </c>
      <c r="B28" s="218" t="s">
        <v>345</v>
      </c>
      <c r="C28" s="218"/>
      <c r="D28" s="218"/>
      <c r="E28" s="152">
        <v>40</v>
      </c>
      <c r="F28" s="8"/>
      <c r="G28" s="2"/>
    </row>
    <row r="29" spans="1:7" x14ac:dyDescent="0.25">
      <c r="A29" s="14">
        <v>3</v>
      </c>
      <c r="B29" s="219" t="s">
        <v>346</v>
      </c>
      <c r="C29" s="219"/>
      <c r="D29" s="219"/>
      <c r="E29" s="152">
        <v>20</v>
      </c>
      <c r="F29" s="8"/>
      <c r="G29" s="2"/>
    </row>
    <row r="30" spans="1:7" x14ac:dyDescent="0.25">
      <c r="A30" s="228"/>
      <c r="B30" s="228"/>
      <c r="C30" s="228"/>
      <c r="D30" s="228"/>
      <c r="E30" s="228"/>
      <c r="F30" s="16">
        <f>E27*F27+E28*F28+E29*F29</f>
        <v>0</v>
      </c>
    </row>
    <row r="32" spans="1:7" ht="21" x14ac:dyDescent="0.35">
      <c r="A32" s="193" t="s">
        <v>138</v>
      </c>
      <c r="B32" s="193"/>
      <c r="C32" s="193"/>
      <c r="D32" s="193"/>
      <c r="E32" s="193"/>
      <c r="F32" s="193"/>
      <c r="G32" s="193"/>
    </row>
    <row r="33" spans="1:7" ht="45" x14ac:dyDescent="0.25">
      <c r="A33" s="186" t="s">
        <v>83</v>
      </c>
      <c r="B33" s="187" t="s">
        <v>93</v>
      </c>
      <c r="C33" s="187" t="s">
        <v>94</v>
      </c>
      <c r="D33" s="187" t="s">
        <v>84</v>
      </c>
      <c r="E33" s="188" t="s">
        <v>103</v>
      </c>
      <c r="F33" s="189" t="s">
        <v>85</v>
      </c>
      <c r="G33" s="188" t="s">
        <v>100</v>
      </c>
    </row>
    <row r="34" spans="1:7" s="1" customFormat="1" ht="45" x14ac:dyDescent="0.25">
      <c r="A34" s="190">
        <v>1</v>
      </c>
      <c r="B34" s="143" t="s">
        <v>86</v>
      </c>
      <c r="C34" s="144" t="s">
        <v>315</v>
      </c>
      <c r="D34" s="145" t="s">
        <v>87</v>
      </c>
      <c r="E34" s="149">
        <v>3500</v>
      </c>
      <c r="F34" s="151"/>
      <c r="G34" s="191">
        <f>F34*E34</f>
        <v>0</v>
      </c>
    </row>
    <row r="35" spans="1:7" s="1" customFormat="1" ht="46.5" x14ac:dyDescent="0.25">
      <c r="A35" s="190">
        <v>2</v>
      </c>
      <c r="B35" s="143" t="s">
        <v>88</v>
      </c>
      <c r="C35" s="144" t="s">
        <v>316</v>
      </c>
      <c r="D35" s="145" t="s">
        <v>89</v>
      </c>
      <c r="E35" s="149">
        <v>1250</v>
      </c>
      <c r="F35" s="151"/>
      <c r="G35" s="191">
        <f t="shared" ref="G35:G41" si="0">F35*E35</f>
        <v>0</v>
      </c>
    </row>
    <row r="36" spans="1:7" s="1" customFormat="1" x14ac:dyDescent="0.25">
      <c r="A36" s="190">
        <v>3</v>
      </c>
      <c r="B36" s="146" t="s">
        <v>163</v>
      </c>
      <c r="C36" s="146" t="s">
        <v>164</v>
      </c>
      <c r="D36" s="147" t="s">
        <v>90</v>
      </c>
      <c r="E36" s="149">
        <v>55</v>
      </c>
      <c r="F36" s="151"/>
      <c r="G36" s="191">
        <f t="shared" si="0"/>
        <v>0</v>
      </c>
    </row>
    <row r="37" spans="1:7" s="1" customFormat="1" ht="60" x14ac:dyDescent="0.25">
      <c r="A37" s="190">
        <v>4</v>
      </c>
      <c r="B37" s="146" t="s">
        <v>165</v>
      </c>
      <c r="C37" s="146" t="s">
        <v>166</v>
      </c>
      <c r="D37" s="147" t="s">
        <v>90</v>
      </c>
      <c r="E37" s="149">
        <v>55</v>
      </c>
      <c r="F37" s="151"/>
      <c r="G37" s="191">
        <f t="shared" si="0"/>
        <v>0</v>
      </c>
    </row>
    <row r="38" spans="1:7" s="1" customFormat="1" x14ac:dyDescent="0.25">
      <c r="A38" s="190">
        <v>5</v>
      </c>
      <c r="B38" s="146" t="s">
        <v>91</v>
      </c>
      <c r="C38" s="146" t="s">
        <v>167</v>
      </c>
      <c r="D38" s="147" t="s">
        <v>92</v>
      </c>
      <c r="E38" s="149">
        <v>160</v>
      </c>
      <c r="F38" s="151"/>
      <c r="G38" s="191">
        <f t="shared" si="0"/>
        <v>0</v>
      </c>
    </row>
    <row r="39" spans="1:7" s="1" customFormat="1" x14ac:dyDescent="0.25">
      <c r="A39" s="190">
        <v>6</v>
      </c>
      <c r="B39" s="146" t="s">
        <v>91</v>
      </c>
      <c r="C39" s="146" t="s">
        <v>168</v>
      </c>
      <c r="D39" s="147" t="s">
        <v>92</v>
      </c>
      <c r="E39" s="149">
        <v>105</v>
      </c>
      <c r="F39" s="151"/>
      <c r="G39" s="191">
        <f t="shared" si="0"/>
        <v>0</v>
      </c>
    </row>
    <row r="40" spans="1:7" s="1" customFormat="1" x14ac:dyDescent="0.25">
      <c r="A40" s="190">
        <v>7</v>
      </c>
      <c r="B40" s="146" t="s">
        <v>322</v>
      </c>
      <c r="C40" s="146" t="s">
        <v>323</v>
      </c>
      <c r="D40" s="147" t="s">
        <v>90</v>
      </c>
      <c r="E40" s="149">
        <v>40</v>
      </c>
      <c r="F40" s="151"/>
      <c r="G40" s="191">
        <f t="shared" si="0"/>
        <v>0</v>
      </c>
    </row>
    <row r="41" spans="1:7" s="1" customFormat="1" x14ac:dyDescent="0.25">
      <c r="A41" s="190">
        <v>8</v>
      </c>
      <c r="B41" s="146" t="s">
        <v>324</v>
      </c>
      <c r="C41" s="146" t="s">
        <v>325</v>
      </c>
      <c r="D41" s="147" t="s">
        <v>90</v>
      </c>
      <c r="E41" s="149">
        <v>70</v>
      </c>
      <c r="F41" s="151"/>
      <c r="G41" s="191">
        <f t="shared" si="0"/>
        <v>0</v>
      </c>
    </row>
    <row r="42" spans="1:7" ht="15.75" x14ac:dyDescent="0.25">
      <c r="A42" s="222" t="s">
        <v>139</v>
      </c>
      <c r="B42" s="222"/>
      <c r="C42" s="222"/>
      <c r="D42" s="222"/>
      <c r="E42" s="222"/>
      <c r="F42" s="222"/>
      <c r="G42" s="192">
        <f>SUM(G34:G41)</f>
        <v>0</v>
      </c>
    </row>
    <row r="43" spans="1:7" s="4" customFormat="1" ht="15.75" x14ac:dyDescent="0.25">
      <c r="A43" s="23"/>
      <c r="B43" s="23"/>
      <c r="C43" s="23"/>
      <c r="D43" s="23"/>
      <c r="E43" s="23"/>
      <c r="F43" s="23"/>
      <c r="G43" s="24"/>
    </row>
    <row r="45" spans="1:7" ht="30" x14ac:dyDescent="0.25">
      <c r="A45" s="223" t="s">
        <v>170</v>
      </c>
      <c r="B45" s="223"/>
      <c r="C45" s="223"/>
      <c r="D45" s="223"/>
      <c r="E45" s="223"/>
      <c r="F45" s="183" t="s">
        <v>143</v>
      </c>
      <c r="G45" s="183" t="s">
        <v>144</v>
      </c>
    </row>
    <row r="46" spans="1:7" ht="21" x14ac:dyDescent="0.35">
      <c r="A46" s="220" t="s">
        <v>99</v>
      </c>
      <c r="B46" s="220"/>
      <c r="C46" s="220"/>
      <c r="D46" s="220"/>
      <c r="E46" s="220"/>
      <c r="F46" s="184">
        <f>F12</f>
        <v>0</v>
      </c>
      <c r="G46" s="184">
        <f>F46*3</f>
        <v>0</v>
      </c>
    </row>
    <row r="47" spans="1:7" ht="21" x14ac:dyDescent="0.35">
      <c r="A47" s="225" t="s">
        <v>158</v>
      </c>
      <c r="B47" s="226"/>
      <c r="C47" s="226"/>
      <c r="D47" s="226"/>
      <c r="E47" s="227"/>
      <c r="F47" s="184">
        <f>F17</f>
        <v>0</v>
      </c>
      <c r="G47" s="184">
        <f t="shared" ref="G47:G50" si="1">F47*3</f>
        <v>0</v>
      </c>
    </row>
    <row r="48" spans="1:7" ht="21" x14ac:dyDescent="0.35">
      <c r="A48" s="225" t="s">
        <v>130</v>
      </c>
      <c r="B48" s="226"/>
      <c r="C48" s="226"/>
      <c r="D48" s="226"/>
      <c r="E48" s="227"/>
      <c r="F48" s="184">
        <f>F23</f>
        <v>0</v>
      </c>
      <c r="G48" s="184">
        <f t="shared" si="1"/>
        <v>0</v>
      </c>
    </row>
    <row r="49" spans="1:7" ht="21" x14ac:dyDescent="0.35">
      <c r="A49" s="220" t="s">
        <v>135</v>
      </c>
      <c r="B49" s="220"/>
      <c r="C49" s="220"/>
      <c r="D49" s="220"/>
      <c r="E49" s="220"/>
      <c r="F49" s="184">
        <f>F30</f>
        <v>0</v>
      </c>
      <c r="G49" s="184">
        <f t="shared" si="1"/>
        <v>0</v>
      </c>
    </row>
    <row r="50" spans="1:7" ht="21" x14ac:dyDescent="0.35">
      <c r="A50" s="220" t="s">
        <v>138</v>
      </c>
      <c r="B50" s="220"/>
      <c r="C50" s="220"/>
      <c r="D50" s="220"/>
      <c r="E50" s="220"/>
      <c r="F50" s="184">
        <f>G42</f>
        <v>0</v>
      </c>
      <c r="G50" s="184">
        <f t="shared" si="1"/>
        <v>0</v>
      </c>
    </row>
    <row r="51" spans="1:7" ht="21" x14ac:dyDescent="0.35">
      <c r="A51" s="220" t="s">
        <v>145</v>
      </c>
      <c r="B51" s="220"/>
      <c r="C51" s="220"/>
      <c r="D51" s="220"/>
      <c r="E51" s="220"/>
      <c r="F51" s="185">
        <f>SUM(F46:F50)</f>
        <v>0</v>
      </c>
      <c r="G51" s="185">
        <f>SUM(G46:G50)</f>
        <v>0</v>
      </c>
    </row>
    <row r="53" spans="1:7" ht="18.75" x14ac:dyDescent="0.3">
      <c r="A53" s="224" t="s">
        <v>349</v>
      </c>
      <c r="B53" s="224"/>
      <c r="C53" s="224"/>
      <c r="D53" s="224"/>
      <c r="E53" s="224"/>
      <c r="F53" s="224"/>
      <c r="G53" s="182">
        <f>G51</f>
        <v>0</v>
      </c>
    </row>
    <row r="56" spans="1:7" x14ac:dyDescent="0.25">
      <c r="A56" s="221" t="s">
        <v>140</v>
      </c>
      <c r="B56" s="221"/>
      <c r="C56" s="221"/>
      <c r="D56" s="221"/>
      <c r="E56" s="221"/>
      <c r="F56" s="221"/>
    </row>
    <row r="57" spans="1:7" x14ac:dyDescent="0.25">
      <c r="A57" s="221" t="s">
        <v>141</v>
      </c>
      <c r="B57" s="221"/>
      <c r="C57" s="221"/>
      <c r="D57" s="221"/>
      <c r="E57" s="221"/>
      <c r="F57" s="221"/>
    </row>
    <row r="58" spans="1:7" x14ac:dyDescent="0.25">
      <c r="A58" s="221" t="s">
        <v>142</v>
      </c>
      <c r="B58" s="221"/>
      <c r="C58" s="221"/>
      <c r="D58" s="221"/>
      <c r="E58" s="221"/>
      <c r="F58" s="221"/>
    </row>
    <row r="61" spans="1:7" x14ac:dyDescent="0.25">
      <c r="F61" s="150"/>
    </row>
  </sheetData>
  <mergeCells count="39">
    <mergeCell ref="B29:D29"/>
    <mergeCell ref="A46:E46"/>
    <mergeCell ref="A49:E49"/>
    <mergeCell ref="A50:E50"/>
    <mergeCell ref="A58:F58"/>
    <mergeCell ref="A32:G32"/>
    <mergeCell ref="A42:F42"/>
    <mergeCell ref="A56:F56"/>
    <mergeCell ref="A57:F57"/>
    <mergeCell ref="A45:E45"/>
    <mergeCell ref="A53:F53"/>
    <mergeCell ref="A51:E51"/>
    <mergeCell ref="A47:E47"/>
    <mergeCell ref="A48:E48"/>
    <mergeCell ref="A30:E30"/>
    <mergeCell ref="A23:E23"/>
    <mergeCell ref="A25:F25"/>
    <mergeCell ref="B26:D26"/>
    <mergeCell ref="B27:D27"/>
    <mergeCell ref="B28:D28"/>
    <mergeCell ref="A1:F1"/>
    <mergeCell ref="A2:F2"/>
    <mergeCell ref="A4:F4"/>
    <mergeCell ref="B5:D5"/>
    <mergeCell ref="B6:D6"/>
    <mergeCell ref="B7:D7"/>
    <mergeCell ref="B8:D8"/>
    <mergeCell ref="B9:D9"/>
    <mergeCell ref="B10:D10"/>
    <mergeCell ref="B11:D11"/>
    <mergeCell ref="A19:F19"/>
    <mergeCell ref="B20:D20"/>
    <mergeCell ref="B21:D21"/>
    <mergeCell ref="B22:D22"/>
    <mergeCell ref="A12:E12"/>
    <mergeCell ref="A14:F14"/>
    <mergeCell ref="A17:E17"/>
    <mergeCell ref="B16:D16"/>
    <mergeCell ref="B15:D15"/>
  </mergeCells>
  <conditionalFormatting sqref="A21:A22 A34:A39">
    <cfRule type="containsBlanks" dxfId="9" priority="53">
      <formula>LEN(TRIM(A21))=0</formula>
    </cfRule>
  </conditionalFormatting>
  <conditionalFormatting sqref="A21:A22 A34:A39">
    <cfRule type="cellIs" dxfId="8" priority="52" operator="greaterThanOrEqual">
      <formula>1</formula>
    </cfRule>
  </conditionalFormatting>
  <conditionalFormatting sqref="A28">
    <cfRule type="cellIs" dxfId="7" priority="46" operator="greaterThanOrEqual">
      <formula>1</formula>
    </cfRule>
  </conditionalFormatting>
  <conditionalFormatting sqref="A27">
    <cfRule type="containsBlanks" dxfId="6" priority="51">
      <formula>LEN(TRIM(A27))=0</formula>
    </cfRule>
  </conditionalFormatting>
  <conditionalFormatting sqref="A27">
    <cfRule type="cellIs" dxfId="5" priority="50" operator="greaterThanOrEqual">
      <formula>1</formula>
    </cfRule>
  </conditionalFormatting>
  <conditionalFormatting sqref="A29">
    <cfRule type="containsBlanks" dxfId="4" priority="49">
      <formula>LEN(TRIM(A29))=0</formula>
    </cfRule>
  </conditionalFormatting>
  <conditionalFormatting sqref="A29">
    <cfRule type="cellIs" dxfId="3" priority="48" operator="greaterThanOrEqual">
      <formula>1</formula>
    </cfRule>
  </conditionalFormatting>
  <conditionalFormatting sqref="A28">
    <cfRule type="containsBlanks" dxfId="2" priority="47">
      <formula>LEN(TRIM(A28))=0</formula>
    </cfRule>
  </conditionalFormatting>
  <conditionalFormatting sqref="A40:A41">
    <cfRule type="containsBlanks" dxfId="1" priority="2">
      <formula>LEN(TRIM(A40))=0</formula>
    </cfRule>
  </conditionalFormatting>
  <conditionalFormatting sqref="A40:A41">
    <cfRule type="cellIs" dxfId="0" priority="1" operator="greaterThanOr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C8EA-4E95-458E-A023-7990D95DF61D}">
  <sheetPr>
    <pageSetUpPr fitToPage="1"/>
  </sheetPr>
  <dimension ref="A2:BG208"/>
  <sheetViews>
    <sheetView topLeftCell="A181" zoomScale="85" zoomScaleNormal="85" zoomScaleSheetLayoutView="70" workbookViewId="0">
      <selection activeCell="Z8" sqref="Z8"/>
    </sheetView>
  </sheetViews>
  <sheetFormatPr defaultRowHeight="15" x14ac:dyDescent="0.25"/>
  <cols>
    <col min="1" max="1" width="9.140625" style="25"/>
    <col min="2" max="2" width="10.5703125" style="25" bestFit="1" customWidth="1"/>
    <col min="3" max="3" width="11.28515625" style="3" bestFit="1" customWidth="1"/>
    <col min="4" max="4" width="10.5703125" style="3" customWidth="1"/>
    <col min="5" max="5" width="29.85546875" style="3" bestFit="1" customWidth="1"/>
    <col min="6" max="6" width="18.85546875" style="3" customWidth="1"/>
    <col min="7" max="7" width="9.5703125" style="25" bestFit="1" customWidth="1"/>
    <col min="8" max="8" width="11.42578125" style="26" bestFit="1" customWidth="1"/>
    <col min="9" max="12" width="5.28515625" style="3" customWidth="1"/>
    <col min="13" max="13" width="6.85546875" style="3" customWidth="1"/>
    <col min="14" max="14" width="7.85546875" style="3" customWidth="1"/>
    <col min="15" max="17" width="5.28515625" style="3" customWidth="1"/>
    <col min="18" max="18" width="9.140625" style="3"/>
    <col min="19" max="19" width="14" style="26" customWidth="1"/>
    <col min="20" max="20" width="15.85546875" style="3" customWidth="1"/>
    <col min="21" max="21" width="20.5703125" style="3" customWidth="1"/>
    <col min="22" max="22" width="18.85546875" style="3" customWidth="1"/>
    <col min="23" max="23" width="3.7109375" style="3" customWidth="1"/>
    <col min="24" max="24" width="11.140625" style="3" customWidth="1"/>
    <col min="25" max="25" width="11.28515625" style="3" customWidth="1"/>
    <col min="26" max="26" width="15.7109375" style="3" customWidth="1"/>
    <col min="27" max="27" width="11.7109375" style="3" customWidth="1"/>
    <col min="28" max="28" width="13.7109375" style="3" customWidth="1"/>
    <col min="29" max="30" width="9.7109375" style="3" customWidth="1"/>
    <col min="31" max="31" width="23.7109375" style="3" customWidth="1"/>
    <col min="32" max="32" width="17.7109375" style="3" customWidth="1"/>
    <col min="33" max="33" width="16.7109375" style="3" customWidth="1"/>
    <col min="34" max="35" width="3.7109375" style="3" customWidth="1"/>
    <col min="36" max="36" width="11.7109375" style="3" customWidth="1"/>
    <col min="37" max="37" width="17.7109375" style="3" customWidth="1"/>
    <col min="38" max="38" width="22.7109375" style="3" customWidth="1"/>
    <col min="39" max="39" width="44.7109375" style="3" customWidth="1"/>
    <col min="40" max="40" width="22.7109375" style="3" customWidth="1"/>
    <col min="41" max="41" width="16.7109375" style="3" customWidth="1"/>
    <col min="42" max="42" width="46.7109375" style="3" customWidth="1"/>
    <col min="43" max="43" width="18.7109375" style="3" customWidth="1"/>
    <col min="44" max="44" width="21.7109375" style="3" customWidth="1"/>
    <col min="45" max="45" width="15.7109375" style="3" customWidth="1"/>
    <col min="46" max="47" width="9.7109375" style="3" customWidth="1"/>
    <col min="48" max="48" width="15.7109375" style="3" customWidth="1"/>
    <col min="49" max="49" width="11.7109375" style="3" customWidth="1"/>
    <col min="50" max="50" width="12.7109375" style="3" customWidth="1"/>
    <col min="51" max="51" width="11.7109375" style="3" customWidth="1"/>
    <col min="52" max="52" width="7.7109375" style="3" customWidth="1"/>
    <col min="53" max="53" width="11.7109375" style="3" customWidth="1"/>
    <col min="54" max="54" width="39.7109375" style="3" customWidth="1"/>
    <col min="55" max="55" width="26.7109375" style="3" customWidth="1"/>
    <col min="56" max="56" width="15.7109375" style="3" customWidth="1"/>
    <col min="57" max="57" width="13.7109375" style="3" customWidth="1"/>
    <col min="58" max="59" width="21.7109375" style="3" customWidth="1"/>
    <col min="60" max="16384" width="9.140625" style="3"/>
  </cols>
  <sheetData>
    <row r="2" spans="1:59" ht="21.75" thickBot="1" x14ac:dyDescent="0.3">
      <c r="A2" s="277" t="s">
        <v>350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</row>
    <row r="3" spans="1:59" ht="24" thickBot="1" x14ac:dyDescent="0.4">
      <c r="A3" s="285" t="s">
        <v>101</v>
      </c>
      <c r="B3" s="286"/>
      <c r="C3" s="286"/>
      <c r="D3" s="286"/>
      <c r="E3" s="286"/>
      <c r="F3" s="287"/>
      <c r="G3" s="261" t="s">
        <v>96</v>
      </c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</row>
    <row r="4" spans="1:59" x14ac:dyDescent="0.25">
      <c r="A4" s="288" t="s">
        <v>82</v>
      </c>
      <c r="B4" s="292" t="s">
        <v>77</v>
      </c>
      <c r="C4" s="234" t="s">
        <v>78</v>
      </c>
      <c r="D4" s="294" t="s">
        <v>79</v>
      </c>
      <c r="E4" s="234" t="s">
        <v>0</v>
      </c>
      <c r="F4" s="234" t="s">
        <v>80</v>
      </c>
      <c r="G4" s="234" t="s">
        <v>57</v>
      </c>
      <c r="H4" s="234" t="s">
        <v>81</v>
      </c>
      <c r="I4" s="234" t="s">
        <v>64</v>
      </c>
      <c r="J4" s="234"/>
      <c r="K4" s="234"/>
      <c r="L4" s="234"/>
      <c r="M4" s="234"/>
      <c r="N4" s="234"/>
      <c r="O4" s="234"/>
      <c r="P4" s="234"/>
      <c r="Q4" s="235"/>
      <c r="R4" s="249" t="s">
        <v>95</v>
      </c>
      <c r="S4" s="246" t="s">
        <v>65</v>
      </c>
      <c r="T4" s="234" t="s">
        <v>97</v>
      </c>
      <c r="U4" s="229" t="s">
        <v>98</v>
      </c>
      <c r="V4" s="282" t="s">
        <v>146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</row>
    <row r="5" spans="1:59" x14ac:dyDescent="0.25">
      <c r="A5" s="289"/>
      <c r="B5" s="293"/>
      <c r="C5" s="244"/>
      <c r="D5" s="293"/>
      <c r="E5" s="244"/>
      <c r="F5" s="244"/>
      <c r="G5" s="244"/>
      <c r="H5" s="244"/>
      <c r="I5" s="236" t="s">
        <v>66</v>
      </c>
      <c r="J5" s="236"/>
      <c r="K5" s="236" t="s">
        <v>67</v>
      </c>
      <c r="L5" s="236"/>
      <c r="M5" s="244" t="s">
        <v>68</v>
      </c>
      <c r="N5" s="244" t="s">
        <v>69</v>
      </c>
      <c r="O5" s="238" t="s">
        <v>70</v>
      </c>
      <c r="P5" s="238" t="s">
        <v>71</v>
      </c>
      <c r="Q5" s="290" t="s">
        <v>72</v>
      </c>
      <c r="R5" s="250"/>
      <c r="S5" s="247"/>
      <c r="T5" s="244"/>
      <c r="U5" s="230"/>
      <c r="V5" s="283"/>
      <c r="W5" s="28"/>
      <c r="AH5" s="28"/>
      <c r="AI5" s="28"/>
      <c r="AJ5" s="28"/>
      <c r="AQ5" s="28"/>
      <c r="AR5" s="28"/>
      <c r="AS5" s="28"/>
      <c r="BA5" s="28"/>
      <c r="BB5" s="28"/>
      <c r="BC5" s="28"/>
    </row>
    <row r="6" spans="1:59" x14ac:dyDescent="0.25">
      <c r="A6" s="289"/>
      <c r="B6" s="293"/>
      <c r="C6" s="245"/>
      <c r="D6" s="293"/>
      <c r="E6" s="245"/>
      <c r="F6" s="245"/>
      <c r="G6" s="245"/>
      <c r="H6" s="245"/>
      <c r="I6" s="29" t="s">
        <v>73</v>
      </c>
      <c r="J6" s="29" t="s">
        <v>74</v>
      </c>
      <c r="K6" s="30" t="s">
        <v>75</v>
      </c>
      <c r="L6" s="30" t="s">
        <v>76</v>
      </c>
      <c r="M6" s="245"/>
      <c r="N6" s="245"/>
      <c r="O6" s="239"/>
      <c r="P6" s="239"/>
      <c r="Q6" s="291"/>
      <c r="R6" s="251"/>
      <c r="S6" s="248"/>
      <c r="T6" s="245"/>
      <c r="U6" s="231"/>
      <c r="V6" s="284"/>
      <c r="W6" s="28"/>
      <c r="AH6" s="28"/>
      <c r="AI6" s="28"/>
      <c r="AJ6" s="28"/>
      <c r="AQ6" s="28"/>
      <c r="AR6" s="28"/>
      <c r="AS6" s="28"/>
      <c r="BA6" s="28"/>
      <c r="BB6" s="28"/>
      <c r="BC6" s="28"/>
    </row>
    <row r="7" spans="1:59" ht="15.75" thickBot="1" x14ac:dyDescent="0.3">
      <c r="A7" s="172"/>
      <c r="B7" s="173"/>
      <c r="C7" s="173"/>
      <c r="D7" s="173"/>
      <c r="E7" s="173"/>
      <c r="F7" s="173"/>
      <c r="G7" s="173"/>
      <c r="H7" s="173"/>
      <c r="I7" s="174"/>
      <c r="J7" s="174"/>
      <c r="K7" s="175"/>
      <c r="L7" s="175"/>
      <c r="M7" s="173"/>
      <c r="N7" s="173"/>
      <c r="O7" s="176"/>
      <c r="P7" s="176"/>
      <c r="Q7" s="177"/>
      <c r="R7" s="178"/>
      <c r="S7" s="179"/>
      <c r="T7" s="173"/>
      <c r="U7" s="180"/>
      <c r="V7" s="181"/>
      <c r="W7" s="28"/>
      <c r="AH7" s="28"/>
      <c r="AI7" s="28"/>
      <c r="AJ7" s="28"/>
      <c r="AQ7" s="28"/>
      <c r="AR7" s="28"/>
      <c r="AS7" s="28"/>
      <c r="BA7" s="28"/>
      <c r="BB7" s="28"/>
      <c r="BC7" s="28"/>
    </row>
    <row r="8" spans="1:59" s="95" customFormat="1" x14ac:dyDescent="0.25">
      <c r="A8" s="163">
        <v>1</v>
      </c>
      <c r="B8" s="163" t="s">
        <v>172</v>
      </c>
      <c r="C8" s="164" t="s">
        <v>203</v>
      </c>
      <c r="D8" s="164" t="s">
        <v>1</v>
      </c>
      <c r="E8" s="164" t="s">
        <v>321</v>
      </c>
      <c r="F8" s="165" t="s">
        <v>317</v>
      </c>
      <c r="G8" s="165" t="s">
        <v>58</v>
      </c>
      <c r="H8" s="166">
        <v>21.36</v>
      </c>
      <c r="I8" s="167"/>
      <c r="J8" s="167">
        <v>1</v>
      </c>
      <c r="K8" s="167"/>
      <c r="L8" s="167"/>
      <c r="M8" s="167">
        <v>1</v>
      </c>
      <c r="N8" s="167">
        <v>1</v>
      </c>
      <c r="O8" s="167"/>
      <c r="P8" s="167">
        <v>1</v>
      </c>
      <c r="Q8" s="167"/>
      <c r="R8" s="168">
        <f>'Úklid kategorie'!$F$6</f>
        <v>0</v>
      </c>
      <c r="S8" s="169">
        <f t="shared" ref="S8:S47" si="0">(H8*I8*30.4167)+(H8*J8*21)+(H8*K8*4.3452)+(H8*L8*4.3452)+(H8*M8*4.3452)+H8*N8+(H8*O8/3)+(H8*P8/6)+(H8*Q8/12)</f>
        <v>566.29347199999995</v>
      </c>
      <c r="T8" s="170">
        <f t="shared" ref="T8:T46" si="1">R8*S8</f>
        <v>0</v>
      </c>
      <c r="U8" s="170">
        <f t="shared" ref="U8:U46" si="2">T8*12</f>
        <v>0</v>
      </c>
      <c r="V8" s="171">
        <f t="shared" ref="V8:V47" si="3" xml:space="preserve"> U8*3</f>
        <v>0</v>
      </c>
      <c r="W8" s="94"/>
      <c r="AH8" s="94"/>
      <c r="AI8" s="94"/>
      <c r="AJ8" s="94"/>
      <c r="AQ8" s="94"/>
      <c r="AR8" s="94"/>
      <c r="AS8" s="94"/>
      <c r="BA8" s="94"/>
      <c r="BB8" s="94"/>
      <c r="BC8" s="94"/>
    </row>
    <row r="9" spans="1:59" x14ac:dyDescent="0.25">
      <c r="A9" s="155">
        <v>2</v>
      </c>
      <c r="B9" s="155" t="s">
        <v>172</v>
      </c>
      <c r="C9" s="87" t="s">
        <v>203</v>
      </c>
      <c r="D9" s="87" t="s">
        <v>204</v>
      </c>
      <c r="E9" s="87" t="s">
        <v>333</v>
      </c>
      <c r="F9" s="88" t="s">
        <v>330</v>
      </c>
      <c r="G9" s="88" t="s">
        <v>58</v>
      </c>
      <c r="H9" s="89">
        <v>2.82</v>
      </c>
      <c r="I9" s="83"/>
      <c r="J9" s="83">
        <v>1</v>
      </c>
      <c r="K9" s="83"/>
      <c r="L9" s="83"/>
      <c r="M9" s="83">
        <v>1</v>
      </c>
      <c r="N9" s="83">
        <v>1</v>
      </c>
      <c r="O9" s="83"/>
      <c r="P9" s="83">
        <v>1</v>
      </c>
      <c r="Q9" s="83"/>
      <c r="R9" s="90">
        <f>'Úklid kategorie'!$F$6</f>
        <v>0</v>
      </c>
      <c r="S9" s="91">
        <f t="shared" si="0"/>
        <v>74.763463999999985</v>
      </c>
      <c r="T9" s="92">
        <f t="shared" si="1"/>
        <v>0</v>
      </c>
      <c r="U9" s="92">
        <f t="shared" si="2"/>
        <v>0</v>
      </c>
      <c r="V9" s="93">
        <f t="shared" si="3"/>
        <v>0</v>
      </c>
      <c r="W9" s="28"/>
      <c r="AH9" s="28"/>
      <c r="AI9" s="28"/>
      <c r="AJ9" s="28"/>
      <c r="AQ9" s="28"/>
      <c r="AR9" s="28"/>
      <c r="AS9" s="28"/>
      <c r="BA9" s="28"/>
      <c r="BB9" s="28"/>
      <c r="BC9" s="28"/>
    </row>
    <row r="10" spans="1:59" x14ac:dyDescent="0.25">
      <c r="A10" s="156">
        <v>3</v>
      </c>
      <c r="B10" s="156" t="s">
        <v>172</v>
      </c>
      <c r="C10" s="116" t="s">
        <v>203</v>
      </c>
      <c r="D10" s="116" t="s">
        <v>2</v>
      </c>
      <c r="E10" s="116" t="s">
        <v>191</v>
      </c>
      <c r="F10" s="117" t="s">
        <v>317</v>
      </c>
      <c r="G10" s="117" t="s">
        <v>328</v>
      </c>
      <c r="H10" s="113">
        <v>31.3</v>
      </c>
      <c r="I10" s="31"/>
      <c r="J10" s="31"/>
      <c r="K10" s="31"/>
      <c r="L10" s="31"/>
      <c r="M10" s="31"/>
      <c r="N10" s="31"/>
      <c r="O10" s="31"/>
      <c r="P10" s="31"/>
      <c r="Q10" s="31"/>
      <c r="R10" s="114"/>
      <c r="S10" s="37">
        <f t="shared" si="0"/>
        <v>0</v>
      </c>
      <c r="T10" s="38">
        <f t="shared" si="1"/>
        <v>0</v>
      </c>
      <c r="U10" s="38">
        <f t="shared" si="2"/>
        <v>0</v>
      </c>
      <c r="V10" s="39">
        <f t="shared" si="3"/>
        <v>0</v>
      </c>
      <c r="W10" s="28"/>
      <c r="AH10" s="28"/>
      <c r="AI10" s="28"/>
      <c r="AJ10" s="28"/>
      <c r="AQ10" s="28"/>
      <c r="AR10" s="28"/>
      <c r="AS10" s="28"/>
      <c r="BA10" s="28"/>
      <c r="BB10" s="28"/>
      <c r="BC10" s="28"/>
    </row>
    <row r="11" spans="1:59" x14ac:dyDescent="0.25">
      <c r="A11" s="156">
        <v>4</v>
      </c>
      <c r="B11" s="156" t="s">
        <v>172</v>
      </c>
      <c r="C11" s="116" t="s">
        <v>203</v>
      </c>
      <c r="D11" s="116" t="s">
        <v>3</v>
      </c>
      <c r="E11" s="116" t="s">
        <v>205</v>
      </c>
      <c r="F11" s="117" t="s">
        <v>317</v>
      </c>
      <c r="G11" s="117" t="s">
        <v>328</v>
      </c>
      <c r="H11" s="113">
        <v>33.020000000000003</v>
      </c>
      <c r="I11" s="31"/>
      <c r="J11" s="31"/>
      <c r="K11" s="31"/>
      <c r="L11" s="31"/>
      <c r="M11" s="31"/>
      <c r="N11" s="31"/>
      <c r="O11" s="31"/>
      <c r="P11" s="31"/>
      <c r="Q11" s="31"/>
      <c r="R11" s="114"/>
      <c r="S11" s="37">
        <f t="shared" si="0"/>
        <v>0</v>
      </c>
      <c r="T11" s="38">
        <f t="shared" si="1"/>
        <v>0</v>
      </c>
      <c r="U11" s="38">
        <f t="shared" si="2"/>
        <v>0</v>
      </c>
      <c r="V11" s="39">
        <f t="shared" si="3"/>
        <v>0</v>
      </c>
      <c r="W11" s="28"/>
      <c r="AH11" s="28"/>
      <c r="AI11" s="28"/>
      <c r="AJ11" s="28"/>
      <c r="AQ11" s="28"/>
      <c r="AR11" s="28"/>
      <c r="AS11" s="28"/>
      <c r="BA11" s="28"/>
      <c r="BB11" s="28"/>
      <c r="BC11" s="28"/>
    </row>
    <row r="12" spans="1:59" x14ac:dyDescent="0.25">
      <c r="A12" s="156">
        <v>5</v>
      </c>
      <c r="B12" s="156" t="s">
        <v>172</v>
      </c>
      <c r="C12" s="116" t="s">
        <v>203</v>
      </c>
      <c r="D12" s="116" t="s">
        <v>4</v>
      </c>
      <c r="E12" s="116" t="s">
        <v>191</v>
      </c>
      <c r="F12" s="117" t="s">
        <v>317</v>
      </c>
      <c r="G12" s="117" t="s">
        <v>328</v>
      </c>
      <c r="H12" s="113">
        <v>51.52</v>
      </c>
      <c r="I12" s="31"/>
      <c r="J12" s="31"/>
      <c r="K12" s="31"/>
      <c r="L12" s="31"/>
      <c r="M12" s="31"/>
      <c r="N12" s="31"/>
      <c r="O12" s="31"/>
      <c r="P12" s="31"/>
      <c r="Q12" s="31"/>
      <c r="R12" s="114"/>
      <c r="S12" s="37">
        <f t="shared" si="0"/>
        <v>0</v>
      </c>
      <c r="T12" s="38">
        <f t="shared" si="1"/>
        <v>0</v>
      </c>
      <c r="U12" s="38">
        <f t="shared" si="2"/>
        <v>0</v>
      </c>
      <c r="V12" s="39">
        <f t="shared" si="3"/>
        <v>0</v>
      </c>
      <c r="W12" s="28"/>
      <c r="AH12" s="28"/>
      <c r="AI12" s="28"/>
      <c r="AJ12" s="28"/>
      <c r="AQ12" s="28"/>
      <c r="AR12" s="28"/>
      <c r="AS12" s="28"/>
      <c r="BA12" s="28"/>
      <c r="BB12" s="28"/>
      <c r="BC12" s="28"/>
    </row>
    <row r="13" spans="1:59" x14ac:dyDescent="0.25">
      <c r="A13" s="156">
        <v>6</v>
      </c>
      <c r="B13" s="156" t="s">
        <v>172</v>
      </c>
      <c r="C13" s="116" t="s">
        <v>203</v>
      </c>
      <c r="D13" s="116" t="s">
        <v>5</v>
      </c>
      <c r="E13" s="116" t="s">
        <v>177</v>
      </c>
      <c r="F13" s="117" t="s">
        <v>317</v>
      </c>
      <c r="G13" s="117" t="s">
        <v>328</v>
      </c>
      <c r="H13" s="113">
        <v>21.36</v>
      </c>
      <c r="I13" s="31"/>
      <c r="J13" s="31"/>
      <c r="K13" s="31"/>
      <c r="L13" s="31"/>
      <c r="M13" s="31"/>
      <c r="N13" s="31"/>
      <c r="O13" s="31"/>
      <c r="P13" s="31"/>
      <c r="Q13" s="31"/>
      <c r="R13" s="114"/>
      <c r="S13" s="37">
        <f t="shared" si="0"/>
        <v>0</v>
      </c>
      <c r="T13" s="38">
        <f t="shared" si="1"/>
        <v>0</v>
      </c>
      <c r="U13" s="38">
        <f t="shared" si="2"/>
        <v>0</v>
      </c>
      <c r="V13" s="39">
        <f t="shared" si="3"/>
        <v>0</v>
      </c>
      <c r="W13" s="28"/>
      <c r="AH13" s="28"/>
      <c r="AI13" s="28"/>
      <c r="AJ13" s="28"/>
      <c r="AQ13" s="28"/>
      <c r="AR13" s="28"/>
      <c r="AS13" s="28"/>
      <c r="BA13" s="28"/>
      <c r="BB13" s="28"/>
      <c r="BC13" s="28"/>
    </row>
    <row r="14" spans="1:59" x14ac:dyDescent="0.25">
      <c r="A14" s="156">
        <v>7</v>
      </c>
      <c r="B14" s="156" t="s">
        <v>172</v>
      </c>
      <c r="C14" s="116" t="s">
        <v>203</v>
      </c>
      <c r="D14" s="116" t="s">
        <v>206</v>
      </c>
      <c r="E14" s="116" t="s">
        <v>177</v>
      </c>
      <c r="F14" s="117" t="s">
        <v>319</v>
      </c>
      <c r="G14" s="117" t="s">
        <v>328</v>
      </c>
      <c r="H14" s="113">
        <v>41.92</v>
      </c>
      <c r="I14" s="31"/>
      <c r="J14" s="31"/>
      <c r="K14" s="31"/>
      <c r="L14" s="31"/>
      <c r="M14" s="31"/>
      <c r="N14" s="31"/>
      <c r="O14" s="31"/>
      <c r="P14" s="31"/>
      <c r="Q14" s="31"/>
      <c r="R14" s="114"/>
      <c r="S14" s="37">
        <f t="shared" si="0"/>
        <v>0</v>
      </c>
      <c r="T14" s="38">
        <f t="shared" si="1"/>
        <v>0</v>
      </c>
      <c r="U14" s="38">
        <f t="shared" si="2"/>
        <v>0</v>
      </c>
      <c r="V14" s="39">
        <f t="shared" si="3"/>
        <v>0</v>
      </c>
      <c r="W14" s="28"/>
      <c r="AH14" s="28"/>
      <c r="AI14" s="28"/>
      <c r="AJ14" s="28"/>
      <c r="AQ14" s="28"/>
      <c r="AR14" s="28"/>
      <c r="AS14" s="28"/>
      <c r="BA14" s="28"/>
      <c r="BB14" s="28"/>
      <c r="BC14" s="28"/>
    </row>
    <row r="15" spans="1:59" x14ac:dyDescent="0.25">
      <c r="A15" s="156">
        <v>8</v>
      </c>
      <c r="B15" s="156" t="s">
        <v>172</v>
      </c>
      <c r="C15" s="116" t="s">
        <v>203</v>
      </c>
      <c r="D15" s="116" t="s">
        <v>6</v>
      </c>
      <c r="E15" s="116" t="s">
        <v>191</v>
      </c>
      <c r="F15" s="117" t="s">
        <v>317</v>
      </c>
      <c r="G15" s="117" t="s">
        <v>328</v>
      </c>
      <c r="H15" s="113">
        <v>20.27</v>
      </c>
      <c r="I15" s="31"/>
      <c r="J15" s="31"/>
      <c r="K15" s="31"/>
      <c r="L15" s="31"/>
      <c r="M15" s="31"/>
      <c r="N15" s="31"/>
      <c r="O15" s="31"/>
      <c r="P15" s="31"/>
      <c r="Q15" s="31"/>
      <c r="R15" s="114"/>
      <c r="S15" s="37">
        <f t="shared" si="0"/>
        <v>0</v>
      </c>
      <c r="T15" s="38">
        <f t="shared" si="1"/>
        <v>0</v>
      </c>
      <c r="U15" s="38">
        <f t="shared" si="2"/>
        <v>0</v>
      </c>
      <c r="V15" s="39">
        <f t="shared" si="3"/>
        <v>0</v>
      </c>
      <c r="W15" s="28"/>
      <c r="AH15" s="28"/>
      <c r="AI15" s="28"/>
      <c r="AJ15" s="28"/>
      <c r="AQ15" s="28"/>
      <c r="AR15" s="28"/>
      <c r="AS15" s="28"/>
      <c r="BA15" s="28"/>
      <c r="BB15" s="28"/>
      <c r="BC15" s="28"/>
    </row>
    <row r="16" spans="1:59" x14ac:dyDescent="0.25">
      <c r="A16" s="156">
        <v>9</v>
      </c>
      <c r="B16" s="156" t="s">
        <v>172</v>
      </c>
      <c r="C16" s="116" t="s">
        <v>203</v>
      </c>
      <c r="D16" s="116" t="s">
        <v>7</v>
      </c>
      <c r="E16" s="116" t="s">
        <v>177</v>
      </c>
      <c r="F16" s="117" t="s">
        <v>317</v>
      </c>
      <c r="G16" s="117" t="s">
        <v>328</v>
      </c>
      <c r="H16" s="113">
        <v>55.2</v>
      </c>
      <c r="I16" s="31"/>
      <c r="J16" s="31"/>
      <c r="K16" s="31"/>
      <c r="L16" s="31"/>
      <c r="M16" s="31"/>
      <c r="N16" s="31"/>
      <c r="O16" s="31"/>
      <c r="P16" s="31"/>
      <c r="Q16" s="31"/>
      <c r="R16" s="114"/>
      <c r="S16" s="37">
        <f t="shared" si="0"/>
        <v>0</v>
      </c>
      <c r="T16" s="38">
        <f t="shared" si="1"/>
        <v>0</v>
      </c>
      <c r="U16" s="38">
        <f t="shared" si="2"/>
        <v>0</v>
      </c>
      <c r="V16" s="39">
        <f t="shared" si="3"/>
        <v>0</v>
      </c>
      <c r="W16" s="28"/>
      <c r="AH16" s="28"/>
      <c r="AI16" s="28"/>
      <c r="AJ16" s="28"/>
      <c r="AQ16" s="28"/>
      <c r="AR16" s="28"/>
      <c r="AS16" s="28"/>
      <c r="BA16" s="28"/>
      <c r="BB16" s="28"/>
      <c r="BC16" s="28"/>
    </row>
    <row r="17" spans="1:55" x14ac:dyDescent="0.25">
      <c r="A17" s="156">
        <v>10</v>
      </c>
      <c r="B17" s="156" t="s">
        <v>172</v>
      </c>
      <c r="C17" s="116" t="s">
        <v>203</v>
      </c>
      <c r="D17" s="116" t="s">
        <v>207</v>
      </c>
      <c r="E17" s="116" t="s">
        <v>337</v>
      </c>
      <c r="F17" s="117" t="s">
        <v>317</v>
      </c>
      <c r="G17" s="117" t="s">
        <v>328</v>
      </c>
      <c r="H17" s="113">
        <v>21.13</v>
      </c>
      <c r="I17" s="31"/>
      <c r="J17" s="31"/>
      <c r="K17" s="31"/>
      <c r="L17" s="31"/>
      <c r="M17" s="31"/>
      <c r="N17" s="31"/>
      <c r="O17" s="31"/>
      <c r="P17" s="31"/>
      <c r="Q17" s="31"/>
      <c r="R17" s="114"/>
      <c r="S17" s="37">
        <f t="shared" si="0"/>
        <v>0</v>
      </c>
      <c r="T17" s="38">
        <f t="shared" si="1"/>
        <v>0</v>
      </c>
      <c r="U17" s="38">
        <f t="shared" si="2"/>
        <v>0</v>
      </c>
      <c r="V17" s="39">
        <f t="shared" si="3"/>
        <v>0</v>
      </c>
      <c r="W17" s="28"/>
      <c r="AH17" s="28"/>
      <c r="AI17" s="28"/>
      <c r="AJ17" s="28"/>
      <c r="AQ17" s="28"/>
      <c r="AR17" s="28"/>
      <c r="AS17" s="28"/>
      <c r="BA17" s="28"/>
      <c r="BB17" s="28"/>
      <c r="BC17" s="28"/>
    </row>
    <row r="18" spans="1:55" x14ac:dyDescent="0.25">
      <c r="A18" s="156">
        <v>11</v>
      </c>
      <c r="B18" s="156" t="s">
        <v>172</v>
      </c>
      <c r="C18" s="116" t="s">
        <v>203</v>
      </c>
      <c r="D18" s="116" t="s">
        <v>208</v>
      </c>
      <c r="E18" s="116" t="s">
        <v>209</v>
      </c>
      <c r="F18" s="117" t="s">
        <v>317</v>
      </c>
      <c r="G18" s="117" t="s">
        <v>328</v>
      </c>
      <c r="H18" s="113">
        <v>27.37</v>
      </c>
      <c r="I18" s="31"/>
      <c r="J18" s="31"/>
      <c r="K18" s="31"/>
      <c r="L18" s="31"/>
      <c r="M18" s="31"/>
      <c r="N18" s="31"/>
      <c r="O18" s="31"/>
      <c r="P18" s="31"/>
      <c r="Q18" s="31"/>
      <c r="R18" s="114"/>
      <c r="S18" s="37">
        <f t="shared" si="0"/>
        <v>0</v>
      </c>
      <c r="T18" s="38">
        <f t="shared" si="1"/>
        <v>0</v>
      </c>
      <c r="U18" s="38">
        <f t="shared" si="2"/>
        <v>0</v>
      </c>
      <c r="V18" s="39">
        <f t="shared" si="3"/>
        <v>0</v>
      </c>
      <c r="W18" s="28"/>
      <c r="AH18" s="28"/>
      <c r="AI18" s="28"/>
      <c r="AJ18" s="28"/>
      <c r="AQ18" s="28"/>
      <c r="AR18" s="28"/>
      <c r="AS18" s="28"/>
      <c r="BA18" s="28"/>
      <c r="BB18" s="28"/>
      <c r="BC18" s="28"/>
    </row>
    <row r="19" spans="1:55" x14ac:dyDescent="0.25">
      <c r="A19" s="156">
        <v>12</v>
      </c>
      <c r="B19" s="156" t="s">
        <v>172</v>
      </c>
      <c r="C19" s="116" t="s">
        <v>203</v>
      </c>
      <c r="D19" s="116" t="s">
        <v>210</v>
      </c>
      <c r="E19" s="116" t="s">
        <v>209</v>
      </c>
      <c r="F19" s="117" t="s">
        <v>317</v>
      </c>
      <c r="G19" s="117" t="s">
        <v>328</v>
      </c>
      <c r="H19" s="113">
        <v>19.64</v>
      </c>
      <c r="I19" s="31"/>
      <c r="J19" s="31"/>
      <c r="K19" s="31"/>
      <c r="L19" s="31"/>
      <c r="M19" s="31"/>
      <c r="N19" s="31"/>
      <c r="O19" s="31"/>
      <c r="P19" s="31"/>
      <c r="Q19" s="31"/>
      <c r="R19" s="114"/>
      <c r="S19" s="37">
        <f t="shared" si="0"/>
        <v>0</v>
      </c>
      <c r="T19" s="38">
        <f t="shared" si="1"/>
        <v>0</v>
      </c>
      <c r="U19" s="38">
        <f t="shared" si="2"/>
        <v>0</v>
      </c>
      <c r="V19" s="39">
        <f t="shared" si="3"/>
        <v>0</v>
      </c>
      <c r="W19" s="28"/>
      <c r="AH19" s="28"/>
      <c r="AI19" s="28"/>
      <c r="AJ19" s="28"/>
      <c r="AQ19" s="28"/>
      <c r="AR19" s="28"/>
      <c r="AS19" s="28"/>
      <c r="BA19" s="28"/>
      <c r="BB19" s="28"/>
      <c r="BC19" s="28"/>
    </row>
    <row r="20" spans="1:55" x14ac:dyDescent="0.25">
      <c r="A20" s="156">
        <v>13</v>
      </c>
      <c r="B20" s="156" t="s">
        <v>172</v>
      </c>
      <c r="C20" s="116" t="s">
        <v>203</v>
      </c>
      <c r="D20" s="116" t="s">
        <v>211</v>
      </c>
      <c r="E20" s="116" t="s">
        <v>212</v>
      </c>
      <c r="F20" s="117" t="s">
        <v>317</v>
      </c>
      <c r="G20" s="117" t="s">
        <v>328</v>
      </c>
      <c r="H20" s="113">
        <v>17.149999999999999</v>
      </c>
      <c r="I20" s="31"/>
      <c r="J20" s="31"/>
      <c r="K20" s="31"/>
      <c r="L20" s="31"/>
      <c r="M20" s="31"/>
      <c r="N20" s="31"/>
      <c r="O20" s="31"/>
      <c r="P20" s="31"/>
      <c r="Q20" s="31"/>
      <c r="R20" s="114"/>
      <c r="S20" s="37">
        <f t="shared" si="0"/>
        <v>0</v>
      </c>
      <c r="T20" s="38">
        <f t="shared" si="1"/>
        <v>0</v>
      </c>
      <c r="U20" s="38">
        <f t="shared" si="2"/>
        <v>0</v>
      </c>
      <c r="V20" s="39">
        <f t="shared" si="3"/>
        <v>0</v>
      </c>
      <c r="W20" s="28"/>
      <c r="AH20" s="28"/>
      <c r="AI20" s="28"/>
      <c r="AJ20" s="28"/>
      <c r="AQ20" s="28"/>
      <c r="AR20" s="28"/>
      <c r="AS20" s="28"/>
      <c r="BA20" s="28"/>
      <c r="BB20" s="28"/>
      <c r="BC20" s="28"/>
    </row>
    <row r="21" spans="1:55" x14ac:dyDescent="0.25">
      <c r="A21" s="156">
        <v>14</v>
      </c>
      <c r="B21" s="156" t="s">
        <v>172</v>
      </c>
      <c r="C21" s="116" t="s">
        <v>203</v>
      </c>
      <c r="D21" s="116" t="s">
        <v>213</v>
      </c>
      <c r="E21" s="116" t="s">
        <v>332</v>
      </c>
      <c r="F21" s="117" t="s">
        <v>317</v>
      </c>
      <c r="G21" s="117" t="s">
        <v>328</v>
      </c>
      <c r="H21" s="113">
        <v>2.38</v>
      </c>
      <c r="I21" s="31"/>
      <c r="J21" s="31"/>
      <c r="K21" s="31"/>
      <c r="L21" s="31"/>
      <c r="M21" s="31"/>
      <c r="N21" s="31"/>
      <c r="O21" s="31"/>
      <c r="P21" s="31"/>
      <c r="Q21" s="31"/>
      <c r="R21" s="114"/>
      <c r="S21" s="37">
        <f t="shared" si="0"/>
        <v>0</v>
      </c>
      <c r="T21" s="38">
        <f t="shared" si="1"/>
        <v>0</v>
      </c>
      <c r="U21" s="38">
        <f t="shared" si="2"/>
        <v>0</v>
      </c>
      <c r="V21" s="39">
        <f t="shared" si="3"/>
        <v>0</v>
      </c>
      <c r="W21" s="28"/>
      <c r="AH21" s="28"/>
      <c r="AI21" s="28"/>
      <c r="AJ21" s="28"/>
      <c r="AQ21" s="28"/>
      <c r="AR21" s="28"/>
      <c r="AS21" s="28"/>
      <c r="BA21" s="28"/>
      <c r="BB21" s="28"/>
      <c r="BC21" s="28"/>
    </row>
    <row r="22" spans="1:55" x14ac:dyDescent="0.25">
      <c r="A22" s="156">
        <v>15</v>
      </c>
      <c r="B22" s="156" t="s">
        <v>172</v>
      </c>
      <c r="C22" s="116" t="s">
        <v>203</v>
      </c>
      <c r="D22" s="116" t="s">
        <v>214</v>
      </c>
      <c r="E22" s="116" t="s">
        <v>202</v>
      </c>
      <c r="F22" s="117" t="s">
        <v>317</v>
      </c>
      <c r="G22" s="117" t="s">
        <v>328</v>
      </c>
      <c r="H22" s="113">
        <v>1.75</v>
      </c>
      <c r="I22" s="31"/>
      <c r="J22" s="31"/>
      <c r="K22" s="31"/>
      <c r="L22" s="31"/>
      <c r="M22" s="31"/>
      <c r="N22" s="31"/>
      <c r="O22" s="31"/>
      <c r="P22" s="31"/>
      <c r="Q22" s="31"/>
      <c r="R22" s="114"/>
      <c r="S22" s="37">
        <f t="shared" si="0"/>
        <v>0</v>
      </c>
      <c r="T22" s="38">
        <f t="shared" si="1"/>
        <v>0</v>
      </c>
      <c r="U22" s="38">
        <f t="shared" si="2"/>
        <v>0</v>
      </c>
      <c r="V22" s="39">
        <f t="shared" si="3"/>
        <v>0</v>
      </c>
      <c r="W22" s="28"/>
      <c r="AH22" s="28"/>
      <c r="AI22" s="28"/>
      <c r="AJ22" s="28"/>
      <c r="AQ22" s="28"/>
      <c r="AR22" s="28"/>
      <c r="AS22" s="28"/>
      <c r="BA22" s="28"/>
      <c r="BB22" s="28"/>
      <c r="BC22" s="28"/>
    </row>
    <row r="23" spans="1:55" x14ac:dyDescent="0.25">
      <c r="A23" s="156">
        <v>16</v>
      </c>
      <c r="B23" s="156" t="s">
        <v>172</v>
      </c>
      <c r="C23" s="116" t="s">
        <v>203</v>
      </c>
      <c r="D23" s="116" t="s">
        <v>215</v>
      </c>
      <c r="E23" s="116" t="s">
        <v>205</v>
      </c>
      <c r="F23" s="117" t="s">
        <v>317</v>
      </c>
      <c r="G23" s="117" t="s">
        <v>328</v>
      </c>
      <c r="H23" s="113">
        <v>4.66</v>
      </c>
      <c r="I23" s="31"/>
      <c r="J23" s="31"/>
      <c r="K23" s="31"/>
      <c r="L23" s="31"/>
      <c r="M23" s="31"/>
      <c r="N23" s="31"/>
      <c r="O23" s="31"/>
      <c r="P23" s="31"/>
      <c r="Q23" s="31"/>
      <c r="R23" s="114"/>
      <c r="S23" s="37">
        <f t="shared" si="0"/>
        <v>0</v>
      </c>
      <c r="T23" s="38">
        <f t="shared" si="1"/>
        <v>0</v>
      </c>
      <c r="U23" s="38">
        <f t="shared" si="2"/>
        <v>0</v>
      </c>
      <c r="V23" s="39">
        <f t="shared" si="3"/>
        <v>0</v>
      </c>
      <c r="W23" s="28"/>
      <c r="AH23" s="28"/>
      <c r="AI23" s="28"/>
      <c r="AJ23" s="28"/>
      <c r="AQ23" s="28"/>
      <c r="AR23" s="28"/>
      <c r="AS23" s="28"/>
      <c r="BA23" s="28"/>
      <c r="BB23" s="28"/>
      <c r="BC23" s="28"/>
    </row>
    <row r="24" spans="1:55" x14ac:dyDescent="0.25">
      <c r="A24" s="156">
        <v>17</v>
      </c>
      <c r="B24" s="156" t="s">
        <v>172</v>
      </c>
      <c r="C24" s="116" t="s">
        <v>203</v>
      </c>
      <c r="D24" s="116" t="s">
        <v>216</v>
      </c>
      <c r="E24" s="116" t="s">
        <v>217</v>
      </c>
      <c r="F24" s="117" t="s">
        <v>317</v>
      </c>
      <c r="G24" s="117" t="s">
        <v>328</v>
      </c>
      <c r="H24" s="113">
        <v>2.1</v>
      </c>
      <c r="I24" s="31"/>
      <c r="J24" s="31"/>
      <c r="K24" s="31"/>
      <c r="L24" s="31"/>
      <c r="M24" s="31"/>
      <c r="N24" s="31"/>
      <c r="O24" s="31"/>
      <c r="P24" s="31"/>
      <c r="Q24" s="31"/>
      <c r="R24" s="114"/>
      <c r="S24" s="37">
        <f t="shared" si="0"/>
        <v>0</v>
      </c>
      <c r="T24" s="38">
        <f t="shared" si="1"/>
        <v>0</v>
      </c>
      <c r="U24" s="38">
        <f t="shared" si="2"/>
        <v>0</v>
      </c>
      <c r="V24" s="39">
        <f t="shared" si="3"/>
        <v>0</v>
      </c>
      <c r="W24" s="28"/>
      <c r="AH24" s="28"/>
      <c r="AI24" s="28"/>
      <c r="AJ24" s="28"/>
      <c r="AQ24" s="28"/>
      <c r="AR24" s="28"/>
      <c r="AS24" s="28"/>
      <c r="BA24" s="28"/>
      <c r="BB24" s="28"/>
      <c r="BC24" s="28"/>
    </row>
    <row r="25" spans="1:55" x14ac:dyDescent="0.25">
      <c r="A25" s="156">
        <v>18</v>
      </c>
      <c r="B25" s="156" t="s">
        <v>172</v>
      </c>
      <c r="C25" s="116" t="s">
        <v>203</v>
      </c>
      <c r="D25" s="116" t="s">
        <v>218</v>
      </c>
      <c r="E25" s="116" t="s">
        <v>337</v>
      </c>
      <c r="F25" s="117" t="s">
        <v>317</v>
      </c>
      <c r="G25" s="117" t="s">
        <v>328</v>
      </c>
      <c r="H25" s="113">
        <v>28.94</v>
      </c>
      <c r="I25" s="31"/>
      <c r="J25" s="31"/>
      <c r="K25" s="31"/>
      <c r="L25" s="31"/>
      <c r="M25" s="31"/>
      <c r="N25" s="31"/>
      <c r="O25" s="31"/>
      <c r="P25" s="31"/>
      <c r="Q25" s="31"/>
      <c r="R25" s="114"/>
      <c r="S25" s="37">
        <f t="shared" si="0"/>
        <v>0</v>
      </c>
      <c r="T25" s="38">
        <f t="shared" si="1"/>
        <v>0</v>
      </c>
      <c r="U25" s="38">
        <f t="shared" si="2"/>
        <v>0</v>
      </c>
      <c r="V25" s="39">
        <f t="shared" si="3"/>
        <v>0</v>
      </c>
      <c r="W25" s="28"/>
      <c r="AH25" s="28"/>
      <c r="AI25" s="28"/>
      <c r="AJ25" s="28"/>
      <c r="AQ25" s="28"/>
      <c r="AR25" s="28"/>
      <c r="AS25" s="28"/>
      <c r="BA25" s="28"/>
      <c r="BB25" s="28"/>
      <c r="BC25" s="28"/>
    </row>
    <row r="26" spans="1:55" x14ac:dyDescent="0.25">
      <c r="A26" s="156">
        <v>19</v>
      </c>
      <c r="B26" s="156" t="s">
        <v>172</v>
      </c>
      <c r="C26" s="116" t="s">
        <v>203</v>
      </c>
      <c r="D26" s="116" t="s">
        <v>219</v>
      </c>
      <c r="E26" s="116" t="s">
        <v>191</v>
      </c>
      <c r="F26" s="117" t="s">
        <v>317</v>
      </c>
      <c r="G26" s="117" t="s">
        <v>328</v>
      </c>
      <c r="H26" s="113">
        <v>7.75</v>
      </c>
      <c r="I26" s="31"/>
      <c r="J26" s="31"/>
      <c r="K26" s="31"/>
      <c r="L26" s="31"/>
      <c r="M26" s="31"/>
      <c r="N26" s="31"/>
      <c r="O26" s="31"/>
      <c r="P26" s="31"/>
      <c r="Q26" s="31"/>
      <c r="R26" s="114"/>
      <c r="S26" s="37">
        <f t="shared" si="0"/>
        <v>0</v>
      </c>
      <c r="T26" s="38">
        <f t="shared" si="1"/>
        <v>0</v>
      </c>
      <c r="U26" s="38">
        <f t="shared" si="2"/>
        <v>0</v>
      </c>
      <c r="V26" s="39">
        <f t="shared" si="3"/>
        <v>0</v>
      </c>
      <c r="W26" s="28"/>
      <c r="AH26" s="28"/>
      <c r="AI26" s="28"/>
      <c r="AJ26" s="28"/>
      <c r="AQ26" s="28"/>
      <c r="AR26" s="28"/>
      <c r="AS26" s="28"/>
      <c r="BA26" s="28"/>
      <c r="BB26" s="28"/>
      <c r="BC26" s="28"/>
    </row>
    <row r="27" spans="1:55" x14ac:dyDescent="0.25">
      <c r="A27" s="156">
        <v>20</v>
      </c>
      <c r="B27" s="156" t="s">
        <v>172</v>
      </c>
      <c r="C27" s="116" t="s">
        <v>203</v>
      </c>
      <c r="D27" s="116" t="s">
        <v>220</v>
      </c>
      <c r="E27" s="116" t="s">
        <v>337</v>
      </c>
      <c r="F27" s="117" t="s">
        <v>319</v>
      </c>
      <c r="G27" s="117" t="s">
        <v>328</v>
      </c>
      <c r="H27" s="113">
        <v>25.43</v>
      </c>
      <c r="I27" s="31"/>
      <c r="J27" s="31"/>
      <c r="K27" s="31"/>
      <c r="L27" s="31"/>
      <c r="M27" s="31"/>
      <c r="N27" s="31"/>
      <c r="O27" s="31"/>
      <c r="P27" s="31"/>
      <c r="Q27" s="31"/>
      <c r="R27" s="114"/>
      <c r="S27" s="37">
        <f t="shared" si="0"/>
        <v>0</v>
      </c>
      <c r="T27" s="38">
        <f t="shared" si="1"/>
        <v>0</v>
      </c>
      <c r="U27" s="38">
        <f t="shared" si="2"/>
        <v>0</v>
      </c>
      <c r="V27" s="39">
        <f t="shared" si="3"/>
        <v>0</v>
      </c>
      <c r="W27" s="28"/>
      <c r="AH27" s="28"/>
      <c r="AI27" s="28"/>
      <c r="AJ27" s="28"/>
      <c r="AQ27" s="28"/>
      <c r="AR27" s="28"/>
      <c r="AS27" s="28"/>
      <c r="BA27" s="28"/>
      <c r="BB27" s="28"/>
      <c r="BC27" s="28"/>
    </row>
    <row r="28" spans="1:55" x14ac:dyDescent="0.25">
      <c r="A28" s="156">
        <v>21</v>
      </c>
      <c r="B28" s="156" t="s">
        <v>172</v>
      </c>
      <c r="C28" s="116" t="s">
        <v>203</v>
      </c>
      <c r="D28" s="116" t="s">
        <v>221</v>
      </c>
      <c r="E28" s="116" t="s">
        <v>222</v>
      </c>
      <c r="F28" s="117" t="s">
        <v>319</v>
      </c>
      <c r="G28" s="117" t="s">
        <v>328</v>
      </c>
      <c r="H28" s="113">
        <v>17.399999999999999</v>
      </c>
      <c r="I28" s="31"/>
      <c r="J28" s="31"/>
      <c r="K28" s="31"/>
      <c r="L28" s="31"/>
      <c r="M28" s="31"/>
      <c r="N28" s="31"/>
      <c r="O28" s="31"/>
      <c r="P28" s="31"/>
      <c r="Q28" s="31"/>
      <c r="R28" s="114"/>
      <c r="S28" s="37">
        <f t="shared" si="0"/>
        <v>0</v>
      </c>
      <c r="T28" s="38">
        <f t="shared" si="1"/>
        <v>0</v>
      </c>
      <c r="U28" s="38">
        <f t="shared" si="2"/>
        <v>0</v>
      </c>
      <c r="V28" s="39">
        <f t="shared" si="3"/>
        <v>0</v>
      </c>
      <c r="W28" s="28"/>
      <c r="AH28" s="28"/>
      <c r="AI28" s="28"/>
      <c r="AJ28" s="28"/>
      <c r="AQ28" s="28"/>
      <c r="AR28" s="28"/>
      <c r="AS28" s="28"/>
      <c r="BA28" s="28"/>
      <c r="BB28" s="28"/>
      <c r="BC28" s="28"/>
    </row>
    <row r="29" spans="1:55" x14ac:dyDescent="0.25">
      <c r="A29" s="156">
        <v>22</v>
      </c>
      <c r="B29" s="156" t="s">
        <v>172</v>
      </c>
      <c r="C29" s="116" t="s">
        <v>203</v>
      </c>
      <c r="D29" s="116" t="s">
        <v>223</v>
      </c>
      <c r="E29" s="116" t="s">
        <v>177</v>
      </c>
      <c r="F29" s="117" t="s">
        <v>317</v>
      </c>
      <c r="G29" s="117" t="s">
        <v>328</v>
      </c>
      <c r="H29" s="113">
        <v>21.41</v>
      </c>
      <c r="I29" s="31"/>
      <c r="J29" s="31"/>
      <c r="K29" s="31"/>
      <c r="L29" s="31"/>
      <c r="M29" s="31"/>
      <c r="N29" s="31"/>
      <c r="O29" s="31"/>
      <c r="P29" s="31"/>
      <c r="Q29" s="31"/>
      <c r="R29" s="114"/>
      <c r="S29" s="37">
        <f t="shared" si="0"/>
        <v>0</v>
      </c>
      <c r="T29" s="38">
        <f t="shared" si="1"/>
        <v>0</v>
      </c>
      <c r="U29" s="38">
        <f t="shared" si="2"/>
        <v>0</v>
      </c>
      <c r="V29" s="39">
        <f t="shared" si="3"/>
        <v>0</v>
      </c>
      <c r="W29" s="28"/>
      <c r="AH29" s="28"/>
      <c r="AI29" s="28"/>
      <c r="AJ29" s="28"/>
      <c r="AQ29" s="28"/>
      <c r="AR29" s="28"/>
      <c r="AS29" s="28"/>
      <c r="BA29" s="28"/>
      <c r="BB29" s="28"/>
      <c r="BC29" s="28"/>
    </row>
    <row r="30" spans="1:55" x14ac:dyDescent="0.25">
      <c r="A30" s="156">
        <v>23</v>
      </c>
      <c r="B30" s="156" t="s">
        <v>172</v>
      </c>
      <c r="C30" s="116" t="s">
        <v>203</v>
      </c>
      <c r="D30" s="116" t="s">
        <v>224</v>
      </c>
      <c r="E30" s="116" t="s">
        <v>225</v>
      </c>
      <c r="F30" s="117" t="s">
        <v>319</v>
      </c>
      <c r="G30" s="117" t="s">
        <v>328</v>
      </c>
      <c r="H30" s="113">
        <v>12.43</v>
      </c>
      <c r="I30" s="31"/>
      <c r="J30" s="31"/>
      <c r="K30" s="31"/>
      <c r="L30" s="31"/>
      <c r="M30" s="31"/>
      <c r="N30" s="31"/>
      <c r="O30" s="31"/>
      <c r="P30" s="31"/>
      <c r="Q30" s="31"/>
      <c r="R30" s="114"/>
      <c r="S30" s="37">
        <f t="shared" si="0"/>
        <v>0</v>
      </c>
      <c r="T30" s="38">
        <f t="shared" si="1"/>
        <v>0</v>
      </c>
      <c r="U30" s="38">
        <f t="shared" si="2"/>
        <v>0</v>
      </c>
      <c r="V30" s="39">
        <f t="shared" si="3"/>
        <v>0</v>
      </c>
      <c r="W30" s="28"/>
      <c r="AH30" s="28"/>
      <c r="AI30" s="28"/>
      <c r="AJ30" s="28"/>
      <c r="AQ30" s="28"/>
      <c r="AR30" s="28"/>
      <c r="AS30" s="28"/>
      <c r="BA30" s="28"/>
      <c r="BB30" s="28"/>
      <c r="BC30" s="28"/>
    </row>
    <row r="31" spans="1:55" x14ac:dyDescent="0.25">
      <c r="A31" s="156">
        <v>24</v>
      </c>
      <c r="B31" s="156" t="s">
        <v>172</v>
      </c>
      <c r="C31" s="116" t="s">
        <v>203</v>
      </c>
      <c r="D31" s="116" t="s">
        <v>226</v>
      </c>
      <c r="E31" s="116" t="s">
        <v>205</v>
      </c>
      <c r="F31" s="117" t="s">
        <v>317</v>
      </c>
      <c r="G31" s="117" t="s">
        <v>328</v>
      </c>
      <c r="H31" s="113">
        <v>3.61</v>
      </c>
      <c r="I31" s="31"/>
      <c r="J31" s="31"/>
      <c r="K31" s="31"/>
      <c r="L31" s="31"/>
      <c r="M31" s="31"/>
      <c r="N31" s="31"/>
      <c r="O31" s="31"/>
      <c r="P31" s="31"/>
      <c r="Q31" s="31"/>
      <c r="R31" s="114"/>
      <c r="S31" s="37">
        <f t="shared" si="0"/>
        <v>0</v>
      </c>
      <c r="T31" s="38">
        <f t="shared" si="1"/>
        <v>0</v>
      </c>
      <c r="U31" s="38">
        <f t="shared" si="2"/>
        <v>0</v>
      </c>
      <c r="V31" s="39">
        <f t="shared" si="3"/>
        <v>0</v>
      </c>
      <c r="W31" s="28"/>
      <c r="AH31" s="28"/>
      <c r="AI31" s="28"/>
      <c r="AJ31" s="28"/>
      <c r="AQ31" s="28"/>
      <c r="AR31" s="28"/>
      <c r="AS31" s="28"/>
      <c r="BA31" s="28"/>
      <c r="BB31" s="28"/>
      <c r="BC31" s="28"/>
    </row>
    <row r="32" spans="1:55" x14ac:dyDescent="0.25">
      <c r="A32" s="156">
        <v>25</v>
      </c>
      <c r="B32" s="156" t="s">
        <v>172</v>
      </c>
      <c r="C32" s="116" t="s">
        <v>203</v>
      </c>
      <c r="D32" s="116" t="s">
        <v>227</v>
      </c>
      <c r="E32" s="116" t="s">
        <v>228</v>
      </c>
      <c r="F32" s="117" t="s">
        <v>319</v>
      </c>
      <c r="G32" s="117" t="s">
        <v>328</v>
      </c>
      <c r="H32" s="113">
        <v>21</v>
      </c>
      <c r="I32" s="31"/>
      <c r="J32" s="31"/>
      <c r="K32" s="31"/>
      <c r="L32" s="31"/>
      <c r="M32" s="31"/>
      <c r="N32" s="31"/>
      <c r="O32" s="31"/>
      <c r="P32" s="31"/>
      <c r="Q32" s="31"/>
      <c r="R32" s="114"/>
      <c r="S32" s="37">
        <f t="shared" si="0"/>
        <v>0</v>
      </c>
      <c r="T32" s="38">
        <f t="shared" si="1"/>
        <v>0</v>
      </c>
      <c r="U32" s="38">
        <f t="shared" si="2"/>
        <v>0</v>
      </c>
      <c r="V32" s="39">
        <f t="shared" si="3"/>
        <v>0</v>
      </c>
      <c r="W32" s="28"/>
      <c r="AH32" s="28"/>
      <c r="AI32" s="28"/>
      <c r="AJ32" s="28"/>
      <c r="AQ32" s="28"/>
      <c r="AR32" s="28"/>
      <c r="AS32" s="28"/>
      <c r="BA32" s="28"/>
      <c r="BB32" s="28"/>
      <c r="BC32" s="28"/>
    </row>
    <row r="33" spans="1:55" x14ac:dyDescent="0.25">
      <c r="A33" s="156">
        <v>26</v>
      </c>
      <c r="B33" s="156" t="s">
        <v>172</v>
      </c>
      <c r="C33" s="116" t="s">
        <v>203</v>
      </c>
      <c r="D33" s="116" t="s">
        <v>229</v>
      </c>
      <c r="E33" s="116" t="s">
        <v>191</v>
      </c>
      <c r="F33" s="117" t="s">
        <v>317</v>
      </c>
      <c r="G33" s="117" t="s">
        <v>328</v>
      </c>
      <c r="H33" s="113">
        <v>7.56</v>
      </c>
      <c r="I33" s="31"/>
      <c r="J33" s="31"/>
      <c r="K33" s="31"/>
      <c r="L33" s="31"/>
      <c r="M33" s="31"/>
      <c r="N33" s="31"/>
      <c r="O33" s="31"/>
      <c r="P33" s="31"/>
      <c r="Q33" s="31"/>
      <c r="R33" s="114"/>
      <c r="S33" s="37">
        <f t="shared" si="0"/>
        <v>0</v>
      </c>
      <c r="T33" s="38">
        <f t="shared" si="1"/>
        <v>0</v>
      </c>
      <c r="U33" s="38">
        <f t="shared" si="2"/>
        <v>0</v>
      </c>
      <c r="V33" s="39">
        <f t="shared" si="3"/>
        <v>0</v>
      </c>
      <c r="W33" s="28"/>
      <c r="AH33" s="28"/>
      <c r="AI33" s="28"/>
      <c r="AJ33" s="28"/>
      <c r="AQ33" s="28"/>
      <c r="AR33" s="28"/>
      <c r="AS33" s="28"/>
      <c r="BA33" s="28"/>
      <c r="BB33" s="28"/>
      <c r="BC33" s="28"/>
    </row>
    <row r="34" spans="1:55" x14ac:dyDescent="0.25">
      <c r="A34" s="156">
        <v>27</v>
      </c>
      <c r="B34" s="156" t="s">
        <v>172</v>
      </c>
      <c r="C34" s="116" t="s">
        <v>203</v>
      </c>
      <c r="D34" s="116" t="s">
        <v>230</v>
      </c>
      <c r="E34" s="116" t="s">
        <v>339</v>
      </c>
      <c r="F34" s="117" t="s">
        <v>319</v>
      </c>
      <c r="G34" s="117" t="s">
        <v>328</v>
      </c>
      <c r="H34" s="113">
        <v>9.32</v>
      </c>
      <c r="I34" s="31"/>
      <c r="J34" s="31"/>
      <c r="K34" s="31"/>
      <c r="L34" s="31"/>
      <c r="M34" s="31"/>
      <c r="N34" s="31"/>
      <c r="O34" s="31"/>
      <c r="P34" s="31"/>
      <c r="Q34" s="31"/>
      <c r="R34" s="114"/>
      <c r="S34" s="37">
        <f t="shared" si="0"/>
        <v>0</v>
      </c>
      <c r="T34" s="38">
        <f t="shared" si="1"/>
        <v>0</v>
      </c>
      <c r="U34" s="38">
        <f t="shared" si="2"/>
        <v>0</v>
      </c>
      <c r="V34" s="39">
        <f t="shared" si="3"/>
        <v>0</v>
      </c>
      <c r="W34" s="28"/>
      <c r="AH34" s="28"/>
      <c r="AI34" s="28"/>
      <c r="AJ34" s="28"/>
      <c r="AQ34" s="28"/>
      <c r="AR34" s="28"/>
      <c r="AS34" s="28"/>
      <c r="BA34" s="28"/>
      <c r="BB34" s="28"/>
      <c r="BC34" s="28"/>
    </row>
    <row r="35" spans="1:55" x14ac:dyDescent="0.25">
      <c r="A35" s="156">
        <v>28</v>
      </c>
      <c r="B35" s="156" t="s">
        <v>172</v>
      </c>
      <c r="C35" s="116" t="s">
        <v>203</v>
      </c>
      <c r="D35" s="116" t="s">
        <v>232</v>
      </c>
      <c r="E35" s="116" t="s">
        <v>233</v>
      </c>
      <c r="F35" s="117" t="s">
        <v>319</v>
      </c>
      <c r="G35" s="117" t="s">
        <v>328</v>
      </c>
      <c r="H35" s="113">
        <v>25.78</v>
      </c>
      <c r="I35" s="31"/>
      <c r="J35" s="31"/>
      <c r="K35" s="31"/>
      <c r="L35" s="31"/>
      <c r="M35" s="31"/>
      <c r="N35" s="31"/>
      <c r="O35" s="31"/>
      <c r="P35" s="31"/>
      <c r="Q35" s="31"/>
      <c r="R35" s="114"/>
      <c r="S35" s="37">
        <f t="shared" si="0"/>
        <v>0</v>
      </c>
      <c r="T35" s="38">
        <f t="shared" si="1"/>
        <v>0</v>
      </c>
      <c r="U35" s="38">
        <f t="shared" si="2"/>
        <v>0</v>
      </c>
      <c r="V35" s="39">
        <f t="shared" si="3"/>
        <v>0</v>
      </c>
      <c r="W35" s="28"/>
      <c r="AH35" s="28"/>
      <c r="AI35" s="28"/>
      <c r="AJ35" s="28"/>
      <c r="AQ35" s="28"/>
      <c r="AR35" s="28"/>
      <c r="AS35" s="28"/>
      <c r="BA35" s="28"/>
      <c r="BB35" s="28"/>
      <c r="BC35" s="28"/>
    </row>
    <row r="36" spans="1:55" x14ac:dyDescent="0.25">
      <c r="A36" s="156">
        <v>29</v>
      </c>
      <c r="B36" s="156" t="s">
        <v>172</v>
      </c>
      <c r="C36" s="116" t="s">
        <v>203</v>
      </c>
      <c r="D36" s="116" t="s">
        <v>234</v>
      </c>
      <c r="E36" s="116" t="s">
        <v>177</v>
      </c>
      <c r="F36" s="117" t="s">
        <v>317</v>
      </c>
      <c r="G36" s="117" t="s">
        <v>328</v>
      </c>
      <c r="H36" s="113">
        <v>8.25</v>
      </c>
      <c r="I36" s="31"/>
      <c r="J36" s="31"/>
      <c r="K36" s="31"/>
      <c r="L36" s="31"/>
      <c r="M36" s="31"/>
      <c r="N36" s="31"/>
      <c r="O36" s="31"/>
      <c r="P36" s="31"/>
      <c r="Q36" s="31"/>
      <c r="R36" s="114"/>
      <c r="S36" s="37">
        <f t="shared" si="0"/>
        <v>0</v>
      </c>
      <c r="T36" s="38">
        <f t="shared" si="1"/>
        <v>0</v>
      </c>
      <c r="U36" s="38">
        <f t="shared" si="2"/>
        <v>0</v>
      </c>
      <c r="V36" s="39">
        <f t="shared" si="3"/>
        <v>0</v>
      </c>
      <c r="W36" s="28"/>
      <c r="AH36" s="28"/>
      <c r="AI36" s="28"/>
      <c r="AJ36" s="28"/>
      <c r="AQ36" s="28"/>
      <c r="AR36" s="28"/>
      <c r="AS36" s="28"/>
      <c r="BA36" s="28"/>
      <c r="BB36" s="28"/>
      <c r="BC36" s="28"/>
    </row>
    <row r="37" spans="1:55" x14ac:dyDescent="0.25">
      <c r="A37" s="156">
        <v>30</v>
      </c>
      <c r="B37" s="156" t="s">
        <v>172</v>
      </c>
      <c r="C37" s="116" t="s">
        <v>203</v>
      </c>
      <c r="D37" s="116" t="s">
        <v>235</v>
      </c>
      <c r="E37" s="116" t="s">
        <v>191</v>
      </c>
      <c r="F37" s="117" t="s">
        <v>317</v>
      </c>
      <c r="G37" s="117" t="s">
        <v>328</v>
      </c>
      <c r="H37" s="113">
        <v>19.690000000000001</v>
      </c>
      <c r="I37" s="31"/>
      <c r="J37" s="31"/>
      <c r="K37" s="31"/>
      <c r="L37" s="31"/>
      <c r="M37" s="31"/>
      <c r="N37" s="31"/>
      <c r="O37" s="31"/>
      <c r="P37" s="31"/>
      <c r="Q37" s="31"/>
      <c r="R37" s="114"/>
      <c r="S37" s="37">
        <f t="shared" si="0"/>
        <v>0</v>
      </c>
      <c r="T37" s="38">
        <f t="shared" si="1"/>
        <v>0</v>
      </c>
      <c r="U37" s="38">
        <f t="shared" si="2"/>
        <v>0</v>
      </c>
      <c r="V37" s="39">
        <f t="shared" si="3"/>
        <v>0</v>
      </c>
      <c r="W37" s="28"/>
      <c r="AH37" s="28"/>
      <c r="AI37" s="28"/>
      <c r="AJ37" s="28"/>
      <c r="AQ37" s="28"/>
      <c r="AR37" s="28"/>
      <c r="AS37" s="28"/>
      <c r="BA37" s="28"/>
      <c r="BB37" s="28"/>
      <c r="BC37" s="28"/>
    </row>
    <row r="38" spans="1:55" x14ac:dyDescent="0.25">
      <c r="A38" s="156">
        <v>31</v>
      </c>
      <c r="B38" s="156" t="s">
        <v>172</v>
      </c>
      <c r="C38" s="116" t="s">
        <v>203</v>
      </c>
      <c r="D38" s="116" t="s">
        <v>236</v>
      </c>
      <c r="E38" s="116" t="s">
        <v>191</v>
      </c>
      <c r="F38" s="117" t="s">
        <v>317</v>
      </c>
      <c r="G38" s="117" t="s">
        <v>328</v>
      </c>
      <c r="H38" s="113">
        <v>16.29</v>
      </c>
      <c r="I38" s="31"/>
      <c r="J38" s="31"/>
      <c r="K38" s="31"/>
      <c r="L38" s="31"/>
      <c r="M38" s="31"/>
      <c r="N38" s="31"/>
      <c r="O38" s="31"/>
      <c r="P38" s="31"/>
      <c r="Q38" s="31"/>
      <c r="R38" s="114"/>
      <c r="S38" s="37">
        <f t="shared" si="0"/>
        <v>0</v>
      </c>
      <c r="T38" s="38">
        <f t="shared" si="1"/>
        <v>0</v>
      </c>
      <c r="U38" s="38">
        <f t="shared" si="2"/>
        <v>0</v>
      </c>
      <c r="V38" s="39">
        <f t="shared" si="3"/>
        <v>0</v>
      </c>
      <c r="W38" s="28"/>
      <c r="AH38" s="28"/>
      <c r="AI38" s="28"/>
      <c r="AJ38" s="28"/>
      <c r="AQ38" s="28"/>
      <c r="AR38" s="28"/>
      <c r="AS38" s="28"/>
      <c r="BA38" s="28"/>
      <c r="BB38" s="28"/>
      <c r="BC38" s="28"/>
    </row>
    <row r="39" spans="1:55" x14ac:dyDescent="0.25">
      <c r="A39" s="156">
        <v>32</v>
      </c>
      <c r="B39" s="156" t="s">
        <v>172</v>
      </c>
      <c r="C39" s="116" t="s">
        <v>203</v>
      </c>
      <c r="D39" s="116" t="s">
        <v>237</v>
      </c>
      <c r="E39" s="116" t="s">
        <v>191</v>
      </c>
      <c r="F39" s="117" t="s">
        <v>317</v>
      </c>
      <c r="G39" s="117" t="s">
        <v>328</v>
      </c>
      <c r="H39" s="113">
        <v>18.329999999999998</v>
      </c>
      <c r="I39" s="31"/>
      <c r="J39" s="31"/>
      <c r="K39" s="31"/>
      <c r="L39" s="31"/>
      <c r="M39" s="31"/>
      <c r="N39" s="31"/>
      <c r="O39" s="31"/>
      <c r="P39" s="31"/>
      <c r="Q39" s="31"/>
      <c r="R39" s="114"/>
      <c r="S39" s="37">
        <f t="shared" si="0"/>
        <v>0</v>
      </c>
      <c r="T39" s="38">
        <f t="shared" si="1"/>
        <v>0</v>
      </c>
      <c r="U39" s="38">
        <f t="shared" si="2"/>
        <v>0</v>
      </c>
      <c r="V39" s="39">
        <f t="shared" si="3"/>
        <v>0</v>
      </c>
      <c r="W39" s="28"/>
      <c r="AH39" s="28"/>
      <c r="AI39" s="28"/>
      <c r="AJ39" s="28"/>
      <c r="AQ39" s="28"/>
      <c r="AR39" s="28"/>
      <c r="AS39" s="28"/>
      <c r="BA39" s="28"/>
      <c r="BB39" s="28"/>
      <c r="BC39" s="28"/>
    </row>
    <row r="40" spans="1:55" x14ac:dyDescent="0.25">
      <c r="A40" s="156">
        <v>33</v>
      </c>
      <c r="B40" s="156" t="s">
        <v>172</v>
      </c>
      <c r="C40" s="116" t="s">
        <v>203</v>
      </c>
      <c r="D40" s="116" t="s">
        <v>238</v>
      </c>
      <c r="E40" s="116" t="s">
        <v>332</v>
      </c>
      <c r="F40" s="117" t="s">
        <v>317</v>
      </c>
      <c r="G40" s="117" t="s">
        <v>328</v>
      </c>
      <c r="H40" s="113">
        <v>4.95</v>
      </c>
      <c r="I40" s="31"/>
      <c r="J40" s="31"/>
      <c r="K40" s="31"/>
      <c r="L40" s="31"/>
      <c r="M40" s="31"/>
      <c r="N40" s="31"/>
      <c r="O40" s="31"/>
      <c r="P40" s="31"/>
      <c r="Q40" s="31"/>
      <c r="R40" s="114"/>
      <c r="S40" s="37">
        <f t="shared" si="0"/>
        <v>0</v>
      </c>
      <c r="T40" s="38">
        <f t="shared" si="1"/>
        <v>0</v>
      </c>
      <c r="U40" s="38">
        <f t="shared" si="2"/>
        <v>0</v>
      </c>
      <c r="V40" s="39">
        <f t="shared" si="3"/>
        <v>0</v>
      </c>
      <c r="W40" s="28"/>
      <c r="AH40" s="28"/>
      <c r="AI40" s="28"/>
      <c r="AJ40" s="28"/>
      <c r="AQ40" s="28"/>
      <c r="AR40" s="28"/>
      <c r="AS40" s="28"/>
      <c r="BA40" s="28"/>
      <c r="BB40" s="28"/>
      <c r="BC40" s="28"/>
    </row>
    <row r="41" spans="1:55" x14ac:dyDescent="0.25">
      <c r="A41" s="156">
        <v>34</v>
      </c>
      <c r="B41" s="156" t="s">
        <v>172</v>
      </c>
      <c r="C41" s="116" t="s">
        <v>203</v>
      </c>
      <c r="D41" s="116" t="s">
        <v>239</v>
      </c>
      <c r="E41" s="116" t="s">
        <v>202</v>
      </c>
      <c r="F41" s="117" t="s">
        <v>317</v>
      </c>
      <c r="G41" s="117" t="s">
        <v>328</v>
      </c>
      <c r="H41" s="113">
        <v>1.4</v>
      </c>
      <c r="I41" s="31"/>
      <c r="J41" s="31"/>
      <c r="K41" s="31"/>
      <c r="L41" s="31"/>
      <c r="M41" s="31"/>
      <c r="N41" s="31"/>
      <c r="O41" s="31"/>
      <c r="P41" s="31"/>
      <c r="Q41" s="31"/>
      <c r="R41" s="114"/>
      <c r="S41" s="37">
        <f t="shared" si="0"/>
        <v>0</v>
      </c>
      <c r="T41" s="38">
        <f t="shared" si="1"/>
        <v>0</v>
      </c>
      <c r="U41" s="38">
        <f t="shared" si="2"/>
        <v>0</v>
      </c>
      <c r="V41" s="39">
        <f t="shared" si="3"/>
        <v>0</v>
      </c>
      <c r="W41" s="28"/>
      <c r="AH41" s="28"/>
      <c r="AI41" s="28"/>
      <c r="AJ41" s="28"/>
      <c r="AQ41" s="28"/>
      <c r="AR41" s="28"/>
      <c r="AS41" s="28"/>
      <c r="BA41" s="28"/>
      <c r="BB41" s="28"/>
      <c r="BC41" s="28"/>
    </row>
    <row r="42" spans="1:55" x14ac:dyDescent="0.25">
      <c r="A42" s="156">
        <v>35</v>
      </c>
      <c r="B42" s="156" t="s">
        <v>172</v>
      </c>
      <c r="C42" s="116" t="s">
        <v>203</v>
      </c>
      <c r="D42" s="116" t="s">
        <v>240</v>
      </c>
      <c r="E42" s="116" t="s">
        <v>217</v>
      </c>
      <c r="F42" s="117" t="s">
        <v>317</v>
      </c>
      <c r="G42" s="117" t="s">
        <v>328</v>
      </c>
      <c r="H42" s="113">
        <v>1.81</v>
      </c>
      <c r="I42" s="31"/>
      <c r="J42" s="31"/>
      <c r="K42" s="31"/>
      <c r="L42" s="31"/>
      <c r="M42" s="31"/>
      <c r="N42" s="31"/>
      <c r="O42" s="31"/>
      <c r="P42" s="31"/>
      <c r="Q42" s="31"/>
      <c r="R42" s="114"/>
      <c r="S42" s="37">
        <f t="shared" si="0"/>
        <v>0</v>
      </c>
      <c r="T42" s="38">
        <f t="shared" si="1"/>
        <v>0</v>
      </c>
      <c r="U42" s="38">
        <f t="shared" si="2"/>
        <v>0</v>
      </c>
      <c r="V42" s="39">
        <f t="shared" si="3"/>
        <v>0</v>
      </c>
      <c r="W42" s="28"/>
      <c r="AH42" s="28"/>
      <c r="AI42" s="28"/>
      <c r="AJ42" s="28"/>
      <c r="AQ42" s="28"/>
      <c r="AR42" s="28"/>
      <c r="AS42" s="28"/>
      <c r="BA42" s="28"/>
      <c r="BB42" s="28"/>
      <c r="BC42" s="28"/>
    </row>
    <row r="43" spans="1:55" x14ac:dyDescent="0.25">
      <c r="A43" s="156">
        <v>36</v>
      </c>
      <c r="B43" s="156" t="s">
        <v>172</v>
      </c>
      <c r="C43" s="116" t="s">
        <v>203</v>
      </c>
      <c r="D43" s="116" t="s">
        <v>241</v>
      </c>
      <c r="E43" s="116" t="s">
        <v>242</v>
      </c>
      <c r="F43" s="117" t="s">
        <v>319</v>
      </c>
      <c r="G43" s="117" t="s">
        <v>328</v>
      </c>
      <c r="H43" s="113">
        <v>76.02</v>
      </c>
      <c r="I43" s="31"/>
      <c r="J43" s="31"/>
      <c r="K43" s="31"/>
      <c r="L43" s="31"/>
      <c r="M43" s="31"/>
      <c r="N43" s="31"/>
      <c r="O43" s="31"/>
      <c r="P43" s="31"/>
      <c r="Q43" s="31"/>
      <c r="R43" s="114"/>
      <c r="S43" s="37">
        <f t="shared" si="0"/>
        <v>0</v>
      </c>
      <c r="T43" s="38">
        <f t="shared" si="1"/>
        <v>0</v>
      </c>
      <c r="U43" s="38">
        <f t="shared" si="2"/>
        <v>0</v>
      </c>
      <c r="V43" s="39">
        <f t="shared" si="3"/>
        <v>0</v>
      </c>
      <c r="W43" s="28"/>
      <c r="AH43" s="28"/>
      <c r="AI43" s="28"/>
      <c r="AJ43" s="28"/>
      <c r="AQ43" s="28"/>
      <c r="AR43" s="28"/>
      <c r="AS43" s="28"/>
      <c r="BA43" s="28"/>
      <c r="BB43" s="28"/>
      <c r="BC43" s="28"/>
    </row>
    <row r="44" spans="1:55" x14ac:dyDescent="0.25">
      <c r="A44" s="156">
        <v>37</v>
      </c>
      <c r="B44" s="156" t="s">
        <v>172</v>
      </c>
      <c r="C44" s="116" t="s">
        <v>203</v>
      </c>
      <c r="D44" s="116" t="s">
        <v>243</v>
      </c>
      <c r="E44" s="116" t="s">
        <v>217</v>
      </c>
      <c r="F44" s="117" t="s">
        <v>317</v>
      </c>
      <c r="G44" s="117" t="s">
        <v>328</v>
      </c>
      <c r="H44" s="113">
        <v>2.9</v>
      </c>
      <c r="I44" s="31"/>
      <c r="J44" s="31"/>
      <c r="K44" s="31"/>
      <c r="L44" s="31"/>
      <c r="M44" s="31"/>
      <c r="N44" s="31"/>
      <c r="O44" s="31"/>
      <c r="P44" s="31"/>
      <c r="Q44" s="31"/>
      <c r="R44" s="114"/>
      <c r="S44" s="37">
        <f t="shared" si="0"/>
        <v>0</v>
      </c>
      <c r="T44" s="38">
        <f t="shared" si="1"/>
        <v>0</v>
      </c>
      <c r="U44" s="38">
        <f t="shared" si="2"/>
        <v>0</v>
      </c>
      <c r="V44" s="39">
        <f t="shared" si="3"/>
        <v>0</v>
      </c>
      <c r="W44" s="28"/>
      <c r="AH44" s="28"/>
      <c r="AI44" s="28"/>
      <c r="AJ44" s="28"/>
      <c r="AQ44" s="28"/>
      <c r="AR44" s="28"/>
      <c r="AS44" s="28"/>
      <c r="BA44" s="28"/>
      <c r="BB44" s="28"/>
      <c r="BC44" s="28"/>
    </row>
    <row r="45" spans="1:55" x14ac:dyDescent="0.25">
      <c r="A45" s="156">
        <v>38</v>
      </c>
      <c r="B45" s="156" t="s">
        <v>172</v>
      </c>
      <c r="C45" s="116" t="s">
        <v>203</v>
      </c>
      <c r="D45" s="116" t="s">
        <v>244</v>
      </c>
      <c r="E45" s="116" t="s">
        <v>245</v>
      </c>
      <c r="F45" s="117" t="s">
        <v>319</v>
      </c>
      <c r="G45" s="117" t="s">
        <v>328</v>
      </c>
      <c r="H45" s="113">
        <v>76.11</v>
      </c>
      <c r="I45" s="31"/>
      <c r="J45" s="31"/>
      <c r="K45" s="31"/>
      <c r="L45" s="31"/>
      <c r="M45" s="31"/>
      <c r="N45" s="31"/>
      <c r="O45" s="31"/>
      <c r="P45" s="31"/>
      <c r="Q45" s="31"/>
      <c r="R45" s="114"/>
      <c r="S45" s="37">
        <f t="shared" si="0"/>
        <v>0</v>
      </c>
      <c r="T45" s="38">
        <f t="shared" si="1"/>
        <v>0</v>
      </c>
      <c r="U45" s="38">
        <f t="shared" si="2"/>
        <v>0</v>
      </c>
      <c r="V45" s="39">
        <f t="shared" si="3"/>
        <v>0</v>
      </c>
      <c r="W45" s="28"/>
      <c r="AH45" s="28"/>
      <c r="AI45" s="28"/>
      <c r="AJ45" s="28"/>
      <c r="AQ45" s="28"/>
      <c r="AR45" s="28"/>
      <c r="AS45" s="28"/>
      <c r="BA45" s="28"/>
      <c r="BB45" s="28"/>
      <c r="BC45" s="28"/>
    </row>
    <row r="46" spans="1:55" x14ac:dyDescent="0.25">
      <c r="A46" s="156">
        <v>39</v>
      </c>
      <c r="B46" s="156" t="s">
        <v>172</v>
      </c>
      <c r="C46" s="116" t="s">
        <v>203</v>
      </c>
      <c r="D46" s="116" t="s">
        <v>246</v>
      </c>
      <c r="E46" s="116" t="s">
        <v>247</v>
      </c>
      <c r="F46" s="117" t="s">
        <v>319</v>
      </c>
      <c r="G46" s="117" t="s">
        <v>328</v>
      </c>
      <c r="H46" s="113">
        <v>100.09</v>
      </c>
      <c r="I46" s="31"/>
      <c r="J46" s="31"/>
      <c r="K46" s="31"/>
      <c r="L46" s="31"/>
      <c r="M46" s="31"/>
      <c r="N46" s="31"/>
      <c r="O46" s="31"/>
      <c r="P46" s="31"/>
      <c r="Q46" s="31"/>
      <c r="R46" s="114"/>
      <c r="S46" s="37">
        <f t="shared" si="0"/>
        <v>0</v>
      </c>
      <c r="T46" s="38">
        <f t="shared" si="1"/>
        <v>0</v>
      </c>
      <c r="U46" s="38">
        <f t="shared" si="2"/>
        <v>0</v>
      </c>
      <c r="V46" s="39">
        <f t="shared" si="3"/>
        <v>0</v>
      </c>
      <c r="W46" s="28"/>
      <c r="AH46" s="28"/>
      <c r="AI46" s="28"/>
      <c r="AJ46" s="28"/>
      <c r="AQ46" s="28"/>
      <c r="AR46" s="28"/>
      <c r="AS46" s="28"/>
      <c r="BA46" s="28"/>
      <c r="BB46" s="28"/>
      <c r="BC46" s="28"/>
    </row>
    <row r="47" spans="1:55" x14ac:dyDescent="0.25">
      <c r="A47" s="155">
        <v>40</v>
      </c>
      <c r="B47" s="155" t="s">
        <v>172</v>
      </c>
      <c r="C47" s="87" t="s">
        <v>173</v>
      </c>
      <c r="D47" s="87" t="s">
        <v>8</v>
      </c>
      <c r="E47" s="87" t="s">
        <v>174</v>
      </c>
      <c r="F47" s="88" t="s">
        <v>317</v>
      </c>
      <c r="G47" s="88" t="s">
        <v>58</v>
      </c>
      <c r="H47" s="89">
        <v>11.52</v>
      </c>
      <c r="I47" s="83"/>
      <c r="J47" s="83">
        <v>1</v>
      </c>
      <c r="K47" s="83"/>
      <c r="L47" s="83"/>
      <c r="M47" s="83">
        <v>1</v>
      </c>
      <c r="N47" s="83">
        <v>1</v>
      </c>
      <c r="O47" s="83"/>
      <c r="P47" s="83">
        <v>1</v>
      </c>
      <c r="Q47" s="83"/>
      <c r="R47" s="90">
        <f>'Úklid kategorie'!$F$6</f>
        <v>0</v>
      </c>
      <c r="S47" s="84">
        <f t="shared" si="0"/>
        <v>305.41670399999998</v>
      </c>
      <c r="T47" s="85">
        <f t="shared" ref="T47" si="4">R47*S47</f>
        <v>0</v>
      </c>
      <c r="U47" s="85">
        <f t="shared" ref="U47" si="5">T47*12</f>
        <v>0</v>
      </c>
      <c r="V47" s="86">
        <f t="shared" si="3"/>
        <v>0</v>
      </c>
      <c r="AH47" s="28"/>
      <c r="AI47" s="28"/>
      <c r="AJ47" s="28"/>
      <c r="AQ47" s="28"/>
      <c r="AR47" s="28"/>
      <c r="AS47" s="28"/>
      <c r="BA47" s="28"/>
      <c r="BB47" s="28"/>
      <c r="BC47" s="28"/>
    </row>
    <row r="48" spans="1:55" s="41" customFormat="1" x14ac:dyDescent="0.25">
      <c r="A48" s="155">
        <v>41</v>
      </c>
      <c r="B48" s="155" t="s">
        <v>172</v>
      </c>
      <c r="C48" s="87" t="s">
        <v>173</v>
      </c>
      <c r="D48" s="87" t="s">
        <v>9</v>
      </c>
      <c r="E48" s="87" t="s">
        <v>175</v>
      </c>
      <c r="F48" s="88" t="s">
        <v>317</v>
      </c>
      <c r="G48" s="88" t="s">
        <v>58</v>
      </c>
      <c r="H48" s="89">
        <v>27.52</v>
      </c>
      <c r="I48" s="83"/>
      <c r="J48" s="83">
        <v>1</v>
      </c>
      <c r="K48" s="83"/>
      <c r="L48" s="83"/>
      <c r="M48" s="83">
        <v>1</v>
      </c>
      <c r="N48" s="83">
        <v>1</v>
      </c>
      <c r="O48" s="83"/>
      <c r="P48" s="83">
        <v>1</v>
      </c>
      <c r="Q48" s="83"/>
      <c r="R48" s="90">
        <f>'Úklid kategorie'!$F$6</f>
        <v>0</v>
      </c>
      <c r="S48" s="84">
        <f t="shared" ref="S48:S85" si="6">(H48*I48*30.4167)+(H48*J48*21)+(H48*K48*4.3452)+(H48*L48*4.3452)+(H48*M48*4.3452)+H48*N48+(H48*O48/3)+(H48*P48/6)+(H48*Q48/12)</f>
        <v>729.6065706666667</v>
      </c>
      <c r="T48" s="85">
        <f t="shared" ref="T48:T85" si="7">R48*S48</f>
        <v>0</v>
      </c>
      <c r="U48" s="85">
        <f t="shared" ref="U48:U85" si="8">T48*12</f>
        <v>0</v>
      </c>
      <c r="V48" s="86">
        <f t="shared" ref="V48:V85" si="9" xml:space="preserve"> U48*3</f>
        <v>0</v>
      </c>
      <c r="AH48" s="40"/>
      <c r="AI48" s="40"/>
      <c r="AJ48" s="40"/>
      <c r="AQ48" s="40"/>
      <c r="AR48" s="40"/>
      <c r="AS48" s="40"/>
      <c r="BA48" s="40"/>
      <c r="BB48" s="40"/>
      <c r="BC48" s="40"/>
    </row>
    <row r="49" spans="1:55" x14ac:dyDescent="0.25">
      <c r="A49" s="155">
        <v>42</v>
      </c>
      <c r="B49" s="155" t="s">
        <v>172</v>
      </c>
      <c r="C49" s="87" t="s">
        <v>173</v>
      </c>
      <c r="D49" s="87" t="s">
        <v>10</v>
      </c>
      <c r="E49" s="87" t="s">
        <v>176</v>
      </c>
      <c r="F49" s="88" t="s">
        <v>330</v>
      </c>
      <c r="G49" s="88" t="s">
        <v>58</v>
      </c>
      <c r="H49" s="89">
        <v>15.97</v>
      </c>
      <c r="I49" s="83"/>
      <c r="J49" s="83">
        <v>1</v>
      </c>
      <c r="K49" s="83"/>
      <c r="L49" s="83"/>
      <c r="M49" s="83">
        <v>1</v>
      </c>
      <c r="N49" s="83">
        <v>1</v>
      </c>
      <c r="O49" s="83"/>
      <c r="P49" s="83">
        <v>1</v>
      </c>
      <c r="Q49" s="83"/>
      <c r="R49" s="90">
        <f>'Úklid kategorie'!$F$6</f>
        <v>0</v>
      </c>
      <c r="S49" s="84">
        <f t="shared" si="6"/>
        <v>423.39451066666675</v>
      </c>
      <c r="T49" s="85">
        <f t="shared" si="7"/>
        <v>0</v>
      </c>
      <c r="U49" s="85">
        <f t="shared" si="8"/>
        <v>0</v>
      </c>
      <c r="V49" s="86">
        <f t="shared" si="9"/>
        <v>0</v>
      </c>
      <c r="AH49" s="28"/>
      <c r="AI49" s="28"/>
      <c r="AJ49" s="28"/>
      <c r="AQ49" s="28"/>
      <c r="AR49" s="28"/>
      <c r="AS49" s="28"/>
      <c r="BA49" s="28"/>
      <c r="BB49" s="28"/>
      <c r="BC49" s="28"/>
    </row>
    <row r="50" spans="1:55" ht="18.75" x14ac:dyDescent="0.3">
      <c r="A50" s="155">
        <v>43</v>
      </c>
      <c r="B50" s="155" t="s">
        <v>172</v>
      </c>
      <c r="C50" s="87" t="s">
        <v>173</v>
      </c>
      <c r="D50" s="87" t="s">
        <v>11</v>
      </c>
      <c r="E50" s="87" t="s">
        <v>177</v>
      </c>
      <c r="F50" s="88" t="s">
        <v>317</v>
      </c>
      <c r="G50" s="88" t="s">
        <v>58</v>
      </c>
      <c r="H50" s="89">
        <v>34.4</v>
      </c>
      <c r="I50" s="83"/>
      <c r="J50" s="83">
        <v>1</v>
      </c>
      <c r="K50" s="83"/>
      <c r="L50" s="83"/>
      <c r="M50" s="83">
        <v>1</v>
      </c>
      <c r="N50" s="83">
        <v>1</v>
      </c>
      <c r="O50" s="83"/>
      <c r="P50" s="83">
        <v>1</v>
      </c>
      <c r="Q50" s="83"/>
      <c r="R50" s="90">
        <f>'Úklid kategorie'!$F$6</f>
        <v>0</v>
      </c>
      <c r="S50" s="84">
        <f t="shared" si="6"/>
        <v>912.00821333333329</v>
      </c>
      <c r="T50" s="85">
        <f t="shared" si="7"/>
        <v>0</v>
      </c>
      <c r="U50" s="85">
        <f t="shared" si="8"/>
        <v>0</v>
      </c>
      <c r="V50" s="86">
        <f t="shared" si="9"/>
        <v>0</v>
      </c>
      <c r="Y50" s="142"/>
      <c r="AH50" s="28"/>
      <c r="AI50" s="28"/>
      <c r="AJ50" s="28"/>
      <c r="AQ50" s="28"/>
      <c r="AR50" s="28"/>
      <c r="AS50" s="28"/>
      <c r="BA50" s="28"/>
      <c r="BB50" s="28"/>
      <c r="BC50" s="28"/>
    </row>
    <row r="51" spans="1:55" s="41" customFormat="1" x14ac:dyDescent="0.25">
      <c r="A51" s="157">
        <v>44</v>
      </c>
      <c r="B51" s="157" t="s">
        <v>172</v>
      </c>
      <c r="C51" s="119" t="s">
        <v>173</v>
      </c>
      <c r="D51" s="119" t="s">
        <v>12</v>
      </c>
      <c r="E51" s="119" t="s">
        <v>179</v>
      </c>
      <c r="F51" s="120" t="s">
        <v>317</v>
      </c>
      <c r="G51" s="120" t="s">
        <v>59</v>
      </c>
      <c r="H51" s="104">
        <v>4.97</v>
      </c>
      <c r="I51" s="105"/>
      <c r="J51" s="105">
        <v>1</v>
      </c>
      <c r="K51" s="105"/>
      <c r="L51" s="105"/>
      <c r="M51" s="105">
        <v>1</v>
      </c>
      <c r="N51" s="105">
        <v>1</v>
      </c>
      <c r="O51" s="105"/>
      <c r="P51" s="105">
        <v>1</v>
      </c>
      <c r="Q51" s="105"/>
      <c r="R51" s="106">
        <f>'Úklid kategorie'!$F$9</f>
        <v>0</v>
      </c>
      <c r="S51" s="121">
        <f t="shared" si="6"/>
        <v>131.76397733333334</v>
      </c>
      <c r="T51" s="122">
        <f t="shared" si="7"/>
        <v>0</v>
      </c>
      <c r="U51" s="122">
        <f t="shared" si="8"/>
        <v>0</v>
      </c>
      <c r="V51" s="123">
        <f t="shared" si="9"/>
        <v>0</v>
      </c>
    </row>
    <row r="52" spans="1:55" s="41" customFormat="1" x14ac:dyDescent="0.25">
      <c r="A52" s="157">
        <v>45</v>
      </c>
      <c r="B52" s="157" t="s">
        <v>172</v>
      </c>
      <c r="C52" s="119" t="s">
        <v>173</v>
      </c>
      <c r="D52" s="119" t="s">
        <v>147</v>
      </c>
      <c r="E52" s="119" t="s">
        <v>23</v>
      </c>
      <c r="F52" s="120" t="s">
        <v>317</v>
      </c>
      <c r="G52" s="120" t="s">
        <v>59</v>
      </c>
      <c r="H52" s="104">
        <v>1.29</v>
      </c>
      <c r="I52" s="105"/>
      <c r="J52" s="105">
        <v>1</v>
      </c>
      <c r="K52" s="105"/>
      <c r="L52" s="105"/>
      <c r="M52" s="105">
        <v>1</v>
      </c>
      <c r="N52" s="105">
        <v>1</v>
      </c>
      <c r="O52" s="105"/>
      <c r="P52" s="105">
        <v>1</v>
      </c>
      <c r="Q52" s="105"/>
      <c r="R52" s="106">
        <f>'Úklid kategorie'!$F$9</f>
        <v>0</v>
      </c>
      <c r="S52" s="121">
        <f t="shared" si="6"/>
        <v>34.200308</v>
      </c>
      <c r="T52" s="122">
        <f t="shared" si="7"/>
        <v>0</v>
      </c>
      <c r="U52" s="122">
        <f t="shared" si="8"/>
        <v>0</v>
      </c>
      <c r="V52" s="123">
        <f t="shared" si="9"/>
        <v>0</v>
      </c>
    </row>
    <row r="53" spans="1:55" s="41" customFormat="1" x14ac:dyDescent="0.25">
      <c r="A53" s="157">
        <v>46</v>
      </c>
      <c r="B53" s="157" t="s">
        <v>172</v>
      </c>
      <c r="C53" s="119" t="s">
        <v>173</v>
      </c>
      <c r="D53" s="119" t="s">
        <v>180</v>
      </c>
      <c r="E53" s="119" t="s">
        <v>23</v>
      </c>
      <c r="F53" s="120" t="s">
        <v>317</v>
      </c>
      <c r="G53" s="120" t="s">
        <v>59</v>
      </c>
      <c r="H53" s="104">
        <v>1.29</v>
      </c>
      <c r="I53" s="105"/>
      <c r="J53" s="105">
        <v>1</v>
      </c>
      <c r="K53" s="105"/>
      <c r="L53" s="105"/>
      <c r="M53" s="105">
        <v>1</v>
      </c>
      <c r="N53" s="105">
        <v>1</v>
      </c>
      <c r="O53" s="105"/>
      <c r="P53" s="105">
        <v>1</v>
      </c>
      <c r="Q53" s="105"/>
      <c r="R53" s="106">
        <f>'Úklid kategorie'!$F$9</f>
        <v>0</v>
      </c>
      <c r="S53" s="121">
        <f t="shared" si="6"/>
        <v>34.200308</v>
      </c>
      <c r="T53" s="122">
        <f t="shared" si="7"/>
        <v>0</v>
      </c>
      <c r="U53" s="122">
        <f t="shared" si="8"/>
        <v>0</v>
      </c>
      <c r="V53" s="123">
        <f t="shared" si="9"/>
        <v>0</v>
      </c>
    </row>
    <row r="54" spans="1:55" s="41" customFormat="1" x14ac:dyDescent="0.25">
      <c r="A54" s="157">
        <v>47</v>
      </c>
      <c r="B54" s="157" t="s">
        <v>172</v>
      </c>
      <c r="C54" s="119" t="s">
        <v>173</v>
      </c>
      <c r="D54" s="119" t="s">
        <v>13</v>
      </c>
      <c r="E54" s="119" t="s">
        <v>181</v>
      </c>
      <c r="F54" s="120" t="s">
        <v>317</v>
      </c>
      <c r="G54" s="120" t="s">
        <v>59</v>
      </c>
      <c r="H54" s="104">
        <v>1.91</v>
      </c>
      <c r="I54" s="105"/>
      <c r="J54" s="105">
        <v>1</v>
      </c>
      <c r="K54" s="105"/>
      <c r="L54" s="105"/>
      <c r="M54" s="105">
        <v>1</v>
      </c>
      <c r="N54" s="105">
        <v>1</v>
      </c>
      <c r="O54" s="105"/>
      <c r="P54" s="105">
        <v>1</v>
      </c>
      <c r="Q54" s="105"/>
      <c r="R54" s="106">
        <f>'Úklid kategorie'!$F$9</f>
        <v>0</v>
      </c>
      <c r="S54" s="121">
        <f t="shared" si="6"/>
        <v>50.637665333333331</v>
      </c>
      <c r="T54" s="122">
        <f t="shared" si="7"/>
        <v>0</v>
      </c>
      <c r="U54" s="122">
        <f t="shared" si="8"/>
        <v>0</v>
      </c>
      <c r="V54" s="123">
        <f t="shared" si="9"/>
        <v>0</v>
      </c>
    </row>
    <row r="55" spans="1:55" s="41" customFormat="1" x14ac:dyDescent="0.25">
      <c r="A55" s="157">
        <v>48</v>
      </c>
      <c r="B55" s="157" t="s">
        <v>172</v>
      </c>
      <c r="C55" s="119" t="s">
        <v>173</v>
      </c>
      <c r="D55" s="119" t="s">
        <v>182</v>
      </c>
      <c r="E55" s="119" t="s">
        <v>21</v>
      </c>
      <c r="F55" s="120" t="s">
        <v>317</v>
      </c>
      <c r="G55" s="120" t="s">
        <v>59</v>
      </c>
      <c r="H55" s="104">
        <v>7.06</v>
      </c>
      <c r="I55" s="105"/>
      <c r="J55" s="105">
        <v>1</v>
      </c>
      <c r="K55" s="105"/>
      <c r="L55" s="105"/>
      <c r="M55" s="105">
        <v>1</v>
      </c>
      <c r="N55" s="105">
        <v>1</v>
      </c>
      <c r="O55" s="105"/>
      <c r="P55" s="105">
        <v>1</v>
      </c>
      <c r="Q55" s="105"/>
      <c r="R55" s="106">
        <f>'Úklid kategorie'!$F$9</f>
        <v>0</v>
      </c>
      <c r="S55" s="121">
        <f t="shared" si="6"/>
        <v>187.17377866666666</v>
      </c>
      <c r="T55" s="122">
        <f t="shared" si="7"/>
        <v>0</v>
      </c>
      <c r="U55" s="122">
        <f t="shared" si="8"/>
        <v>0</v>
      </c>
      <c r="V55" s="123">
        <f t="shared" si="9"/>
        <v>0</v>
      </c>
    </row>
    <row r="56" spans="1:55" x14ac:dyDescent="0.25">
      <c r="A56" s="158">
        <v>49</v>
      </c>
      <c r="B56" s="158" t="s">
        <v>172</v>
      </c>
      <c r="C56" s="124" t="s">
        <v>173</v>
      </c>
      <c r="D56" s="124" t="s">
        <v>14</v>
      </c>
      <c r="E56" s="124" t="s">
        <v>327</v>
      </c>
      <c r="F56" s="125" t="s">
        <v>317</v>
      </c>
      <c r="G56" s="125" t="s">
        <v>63</v>
      </c>
      <c r="H56" s="110">
        <v>2.87</v>
      </c>
      <c r="I56" s="111"/>
      <c r="J56" s="111"/>
      <c r="K56" s="111"/>
      <c r="L56" s="111"/>
      <c r="M56" s="111"/>
      <c r="N56" s="111">
        <v>1</v>
      </c>
      <c r="O56" s="111"/>
      <c r="P56" s="111">
        <v>1</v>
      </c>
      <c r="Q56" s="111"/>
      <c r="R56" s="112">
        <f>'Úklid kategorie'!$F$11</f>
        <v>0</v>
      </c>
      <c r="S56" s="126">
        <f t="shared" si="6"/>
        <v>3.3483333333333336</v>
      </c>
      <c r="T56" s="127">
        <f t="shared" si="7"/>
        <v>0</v>
      </c>
      <c r="U56" s="127">
        <f t="shared" si="8"/>
        <v>0</v>
      </c>
      <c r="V56" s="128">
        <f t="shared" si="9"/>
        <v>0</v>
      </c>
      <c r="W56" s="28"/>
      <c r="AH56" s="28"/>
      <c r="AI56" s="28"/>
      <c r="AJ56" s="28"/>
      <c r="AQ56" s="28"/>
      <c r="AR56" s="28"/>
      <c r="AS56" s="28"/>
      <c r="BA56" s="28"/>
      <c r="BB56" s="28"/>
      <c r="BC56" s="28"/>
    </row>
    <row r="57" spans="1:55" x14ac:dyDescent="0.25">
      <c r="A57" s="159">
        <v>50</v>
      </c>
      <c r="B57" s="159" t="s">
        <v>172</v>
      </c>
      <c r="C57" s="133" t="s">
        <v>173</v>
      </c>
      <c r="D57" s="133" t="s">
        <v>15</v>
      </c>
      <c r="E57" s="133" t="s">
        <v>178</v>
      </c>
      <c r="F57" s="96" t="s">
        <v>330</v>
      </c>
      <c r="G57" s="96" t="s">
        <v>61</v>
      </c>
      <c r="H57" s="97">
        <v>17.86</v>
      </c>
      <c r="I57" s="98"/>
      <c r="J57" s="98">
        <v>1</v>
      </c>
      <c r="K57" s="98"/>
      <c r="L57" s="98"/>
      <c r="M57" s="98">
        <v>1</v>
      </c>
      <c r="N57" s="98">
        <v>1</v>
      </c>
      <c r="O57" s="98">
        <v>1</v>
      </c>
      <c r="P57" s="98">
        <v>1</v>
      </c>
      <c r="Q57" s="98"/>
      <c r="R57" s="99">
        <f>'Úklid kategorie'!$F$7</f>
        <v>0</v>
      </c>
      <c r="S57" s="134">
        <f t="shared" si="6"/>
        <v>479.45527200000004</v>
      </c>
      <c r="T57" s="135">
        <f t="shared" si="7"/>
        <v>0</v>
      </c>
      <c r="U57" s="135">
        <f t="shared" si="8"/>
        <v>0</v>
      </c>
      <c r="V57" s="136">
        <f t="shared" si="9"/>
        <v>0</v>
      </c>
      <c r="W57" s="28"/>
      <c r="AH57" s="28"/>
      <c r="AI57" s="28"/>
      <c r="AJ57" s="28"/>
      <c r="AQ57" s="28"/>
      <c r="AR57" s="28"/>
      <c r="AS57" s="28"/>
      <c r="BA57" s="28"/>
      <c r="BB57" s="28"/>
      <c r="BC57" s="28"/>
    </row>
    <row r="58" spans="1:55" x14ac:dyDescent="0.25">
      <c r="A58" s="159">
        <v>51</v>
      </c>
      <c r="B58" s="159" t="s">
        <v>172</v>
      </c>
      <c r="C58" s="133" t="s">
        <v>173</v>
      </c>
      <c r="D58" s="133" t="s">
        <v>183</v>
      </c>
      <c r="E58" s="133" t="s">
        <v>178</v>
      </c>
      <c r="F58" s="96" t="s">
        <v>330</v>
      </c>
      <c r="G58" s="96" t="s">
        <v>61</v>
      </c>
      <c r="H58" s="97">
        <v>13.38</v>
      </c>
      <c r="I58" s="98"/>
      <c r="J58" s="98">
        <v>1</v>
      </c>
      <c r="K58" s="98"/>
      <c r="L58" s="98"/>
      <c r="M58" s="98">
        <v>1</v>
      </c>
      <c r="N58" s="98">
        <v>1</v>
      </c>
      <c r="O58" s="98">
        <v>1</v>
      </c>
      <c r="P58" s="98">
        <v>1</v>
      </c>
      <c r="Q58" s="98"/>
      <c r="R58" s="99">
        <f>'Úklid kategorie'!$F$7</f>
        <v>0</v>
      </c>
      <c r="S58" s="134">
        <f t="shared" si="6"/>
        <v>359.18877600000002</v>
      </c>
      <c r="T58" s="135">
        <f t="shared" si="7"/>
        <v>0</v>
      </c>
      <c r="U58" s="135">
        <f t="shared" si="8"/>
        <v>0</v>
      </c>
      <c r="V58" s="136">
        <f t="shared" si="9"/>
        <v>0</v>
      </c>
      <c r="AH58" s="28"/>
      <c r="AI58" s="28"/>
      <c r="AJ58" s="28"/>
      <c r="AQ58" s="28"/>
      <c r="AR58" s="28"/>
      <c r="AS58" s="28"/>
      <c r="BA58" s="28"/>
      <c r="BB58" s="28"/>
      <c r="BC58" s="28"/>
    </row>
    <row r="59" spans="1:55" x14ac:dyDescent="0.25">
      <c r="A59" s="155">
        <v>52</v>
      </c>
      <c r="B59" s="155" t="s">
        <v>172</v>
      </c>
      <c r="C59" s="87" t="s">
        <v>173</v>
      </c>
      <c r="D59" s="87" t="s">
        <v>16</v>
      </c>
      <c r="E59" s="87" t="s">
        <v>231</v>
      </c>
      <c r="F59" s="88" t="s">
        <v>318</v>
      </c>
      <c r="G59" s="88" t="s">
        <v>58</v>
      </c>
      <c r="H59" s="89">
        <v>28.76</v>
      </c>
      <c r="I59" s="83"/>
      <c r="J59" s="83">
        <v>1</v>
      </c>
      <c r="K59" s="83"/>
      <c r="L59" s="83"/>
      <c r="M59" s="83">
        <v>1</v>
      </c>
      <c r="N59" s="83">
        <v>1</v>
      </c>
      <c r="O59" s="83"/>
      <c r="P59" s="83">
        <v>1</v>
      </c>
      <c r="Q59" s="83"/>
      <c r="R59" s="90">
        <f>'Úklid kategorie'!$F$6</f>
        <v>0</v>
      </c>
      <c r="S59" s="84">
        <f t="shared" si="6"/>
        <v>762.48128533333329</v>
      </c>
      <c r="T59" s="85">
        <f t="shared" si="7"/>
        <v>0</v>
      </c>
      <c r="U59" s="85">
        <f t="shared" si="8"/>
        <v>0</v>
      </c>
      <c r="V59" s="86">
        <f t="shared" si="9"/>
        <v>0</v>
      </c>
      <c r="W59" s="28"/>
      <c r="AH59" s="28"/>
      <c r="AI59" s="28"/>
      <c r="AJ59" s="28"/>
      <c r="AQ59" s="28"/>
      <c r="AR59" s="28"/>
      <c r="AS59" s="28"/>
      <c r="BA59" s="28"/>
      <c r="BB59" s="28"/>
      <c r="BC59" s="28"/>
    </row>
    <row r="60" spans="1:55" x14ac:dyDescent="0.25">
      <c r="A60" s="155">
        <v>53</v>
      </c>
      <c r="B60" s="155" t="s">
        <v>172</v>
      </c>
      <c r="C60" s="87" t="s">
        <v>173</v>
      </c>
      <c r="D60" s="87" t="s">
        <v>184</v>
      </c>
      <c r="E60" s="87" t="s">
        <v>333</v>
      </c>
      <c r="F60" s="88" t="s">
        <v>330</v>
      </c>
      <c r="G60" s="88" t="s">
        <v>58</v>
      </c>
      <c r="H60" s="89">
        <v>2.83</v>
      </c>
      <c r="I60" s="83"/>
      <c r="J60" s="83">
        <v>1</v>
      </c>
      <c r="K60" s="83"/>
      <c r="L60" s="83"/>
      <c r="M60" s="83">
        <v>1</v>
      </c>
      <c r="N60" s="83">
        <v>1</v>
      </c>
      <c r="O60" s="83"/>
      <c r="P60" s="83">
        <v>1</v>
      </c>
      <c r="Q60" s="83"/>
      <c r="R60" s="90">
        <f>'Úklid kategorie'!$F$6</f>
        <v>0</v>
      </c>
      <c r="S60" s="84">
        <f t="shared" si="6"/>
        <v>75.028582666666665</v>
      </c>
      <c r="T60" s="85">
        <f t="shared" si="7"/>
        <v>0</v>
      </c>
      <c r="U60" s="85">
        <f t="shared" si="8"/>
        <v>0</v>
      </c>
      <c r="V60" s="86">
        <f t="shared" si="9"/>
        <v>0</v>
      </c>
      <c r="W60" s="28"/>
      <c r="AH60" s="28"/>
      <c r="AI60" s="28"/>
      <c r="AJ60" s="28"/>
      <c r="AQ60" s="28"/>
      <c r="AR60" s="28"/>
      <c r="AS60" s="28"/>
      <c r="BA60" s="28"/>
      <c r="BB60" s="28"/>
      <c r="BC60" s="28"/>
    </row>
    <row r="61" spans="1:55" x14ac:dyDescent="0.25">
      <c r="A61" s="155">
        <v>54</v>
      </c>
      <c r="B61" s="155" t="s">
        <v>172</v>
      </c>
      <c r="C61" s="87" t="s">
        <v>173</v>
      </c>
      <c r="D61" s="87" t="s">
        <v>17</v>
      </c>
      <c r="E61" s="87" t="s">
        <v>177</v>
      </c>
      <c r="F61" s="88" t="s">
        <v>317</v>
      </c>
      <c r="G61" s="88" t="s">
        <v>58</v>
      </c>
      <c r="H61" s="89">
        <v>29.07</v>
      </c>
      <c r="I61" s="83"/>
      <c r="J61" s="83">
        <v>1</v>
      </c>
      <c r="K61" s="83"/>
      <c r="L61" s="83"/>
      <c r="M61" s="83">
        <v>1</v>
      </c>
      <c r="N61" s="83">
        <v>1</v>
      </c>
      <c r="O61" s="83"/>
      <c r="P61" s="83">
        <v>1</v>
      </c>
      <c r="Q61" s="83"/>
      <c r="R61" s="90">
        <f>'Úklid kategorie'!$F$6</f>
        <v>0</v>
      </c>
      <c r="S61" s="84">
        <f t="shared" si="6"/>
        <v>770.69996400000014</v>
      </c>
      <c r="T61" s="85">
        <f t="shared" si="7"/>
        <v>0</v>
      </c>
      <c r="U61" s="85">
        <f t="shared" si="8"/>
        <v>0</v>
      </c>
      <c r="V61" s="86">
        <f t="shared" si="9"/>
        <v>0</v>
      </c>
      <c r="W61" s="28"/>
      <c r="AQ61" s="28"/>
      <c r="AR61" s="28"/>
      <c r="AS61" s="28"/>
      <c r="BA61" s="28"/>
      <c r="BB61" s="28"/>
      <c r="BC61" s="28"/>
    </row>
    <row r="62" spans="1:55" x14ac:dyDescent="0.25">
      <c r="A62" s="155">
        <v>55</v>
      </c>
      <c r="B62" s="155" t="s">
        <v>172</v>
      </c>
      <c r="C62" s="87" t="s">
        <v>173</v>
      </c>
      <c r="D62" s="87" t="s">
        <v>185</v>
      </c>
      <c r="E62" s="87" t="s">
        <v>174</v>
      </c>
      <c r="F62" s="88" t="s">
        <v>317</v>
      </c>
      <c r="G62" s="88" t="s">
        <v>58</v>
      </c>
      <c r="H62" s="89">
        <v>6.56</v>
      </c>
      <c r="I62" s="83"/>
      <c r="J62" s="83">
        <v>1</v>
      </c>
      <c r="K62" s="83"/>
      <c r="L62" s="83"/>
      <c r="M62" s="83">
        <v>1</v>
      </c>
      <c r="N62" s="83">
        <v>1</v>
      </c>
      <c r="O62" s="83"/>
      <c r="P62" s="83">
        <v>1</v>
      </c>
      <c r="Q62" s="83"/>
      <c r="R62" s="90">
        <f>'Úklid kategorie'!$F$6</f>
        <v>0</v>
      </c>
      <c r="S62" s="84">
        <f t="shared" si="6"/>
        <v>173.91784533333333</v>
      </c>
      <c r="T62" s="85">
        <f t="shared" si="7"/>
        <v>0</v>
      </c>
      <c r="U62" s="85">
        <f t="shared" si="8"/>
        <v>0</v>
      </c>
      <c r="V62" s="86">
        <f t="shared" si="9"/>
        <v>0</v>
      </c>
      <c r="W62" s="28"/>
      <c r="AQ62" s="28"/>
      <c r="AR62" s="28"/>
      <c r="AS62" s="28"/>
      <c r="BA62" s="28"/>
      <c r="BB62" s="28"/>
      <c r="BC62" s="28"/>
    </row>
    <row r="63" spans="1:55" x14ac:dyDescent="0.25">
      <c r="A63" s="160">
        <v>56</v>
      </c>
      <c r="B63" s="160" t="s">
        <v>172</v>
      </c>
      <c r="C63" s="129" t="s">
        <v>173</v>
      </c>
      <c r="D63" s="129" t="s">
        <v>18</v>
      </c>
      <c r="E63" s="129" t="s">
        <v>336</v>
      </c>
      <c r="F63" s="100" t="s">
        <v>330</v>
      </c>
      <c r="G63" s="100" t="s">
        <v>62</v>
      </c>
      <c r="H63" s="101">
        <v>22.99</v>
      </c>
      <c r="I63" s="102"/>
      <c r="J63" s="102">
        <v>1</v>
      </c>
      <c r="K63" s="102"/>
      <c r="L63" s="102"/>
      <c r="M63" s="102">
        <v>1</v>
      </c>
      <c r="N63" s="102">
        <v>1</v>
      </c>
      <c r="O63" s="102">
        <v>1</v>
      </c>
      <c r="P63" s="102">
        <v>1</v>
      </c>
      <c r="Q63" s="102"/>
      <c r="R63" s="103">
        <f>'Úklid kategorie'!$F$8</f>
        <v>0</v>
      </c>
      <c r="S63" s="130">
        <f t="shared" si="6"/>
        <v>617.17114800000002</v>
      </c>
      <c r="T63" s="131">
        <f t="shared" si="7"/>
        <v>0</v>
      </c>
      <c r="U63" s="131">
        <f t="shared" si="8"/>
        <v>0</v>
      </c>
      <c r="V63" s="132">
        <f t="shared" si="9"/>
        <v>0</v>
      </c>
      <c r="W63" s="28"/>
      <c r="AQ63" s="28"/>
      <c r="AR63" s="28"/>
      <c r="AS63" s="28"/>
      <c r="BA63" s="28"/>
      <c r="BB63" s="28"/>
      <c r="BC63" s="28"/>
    </row>
    <row r="64" spans="1:55" x14ac:dyDescent="0.25">
      <c r="A64" s="159">
        <v>57</v>
      </c>
      <c r="B64" s="159" t="s">
        <v>172</v>
      </c>
      <c r="C64" s="133" t="s">
        <v>173</v>
      </c>
      <c r="D64" s="133" t="s">
        <v>186</v>
      </c>
      <c r="E64" s="133" t="s">
        <v>178</v>
      </c>
      <c r="F64" s="96" t="s">
        <v>331</v>
      </c>
      <c r="G64" s="96" t="s">
        <v>61</v>
      </c>
      <c r="H64" s="97">
        <v>7.61</v>
      </c>
      <c r="I64" s="98"/>
      <c r="J64" s="98">
        <v>1</v>
      </c>
      <c r="K64" s="98"/>
      <c r="L64" s="98"/>
      <c r="M64" s="98">
        <v>1</v>
      </c>
      <c r="N64" s="98">
        <v>1</v>
      </c>
      <c r="O64" s="98">
        <v>1</v>
      </c>
      <c r="P64" s="98">
        <v>1</v>
      </c>
      <c r="Q64" s="98"/>
      <c r="R64" s="99">
        <f>'Úklid kategorie'!$F$7</f>
        <v>0</v>
      </c>
      <c r="S64" s="134">
        <f t="shared" si="6"/>
        <v>204.29197200000002</v>
      </c>
      <c r="T64" s="135">
        <f t="shared" si="7"/>
        <v>0</v>
      </c>
      <c r="U64" s="135">
        <f t="shared" si="8"/>
        <v>0</v>
      </c>
      <c r="V64" s="136">
        <f t="shared" si="9"/>
        <v>0</v>
      </c>
      <c r="W64" s="28"/>
      <c r="AH64" s="28"/>
      <c r="AI64" s="28"/>
      <c r="AJ64" s="28"/>
      <c r="AQ64" s="28"/>
      <c r="AR64" s="28"/>
      <c r="AS64" s="28"/>
      <c r="BA64" s="28"/>
      <c r="BB64" s="28"/>
      <c r="BC64" s="28"/>
    </row>
    <row r="65" spans="1:55" x14ac:dyDescent="0.25">
      <c r="A65" s="159">
        <v>58</v>
      </c>
      <c r="B65" s="159" t="s">
        <v>172</v>
      </c>
      <c r="C65" s="133" t="s">
        <v>173</v>
      </c>
      <c r="D65" s="133" t="s">
        <v>19</v>
      </c>
      <c r="E65" s="133" t="s">
        <v>178</v>
      </c>
      <c r="F65" s="96" t="s">
        <v>331</v>
      </c>
      <c r="G65" s="96" t="s">
        <v>61</v>
      </c>
      <c r="H65" s="97">
        <v>20.73</v>
      </c>
      <c r="I65" s="98"/>
      <c r="J65" s="98">
        <v>1</v>
      </c>
      <c r="K65" s="98"/>
      <c r="L65" s="98"/>
      <c r="M65" s="98">
        <v>1</v>
      </c>
      <c r="N65" s="98">
        <v>1</v>
      </c>
      <c r="O65" s="98">
        <v>1</v>
      </c>
      <c r="P65" s="98">
        <v>1</v>
      </c>
      <c r="Q65" s="98"/>
      <c r="R65" s="99">
        <f>'Úklid kategorie'!$F$7</f>
        <v>0</v>
      </c>
      <c r="S65" s="134">
        <f t="shared" si="6"/>
        <v>556.50099599999999</v>
      </c>
      <c r="T65" s="135">
        <f t="shared" si="7"/>
        <v>0</v>
      </c>
      <c r="U65" s="135">
        <f t="shared" si="8"/>
        <v>0</v>
      </c>
      <c r="V65" s="136">
        <f t="shared" si="9"/>
        <v>0</v>
      </c>
      <c r="W65" s="28"/>
      <c r="AQ65" s="28"/>
      <c r="AR65" s="28"/>
      <c r="AS65" s="28"/>
      <c r="BA65" s="28"/>
      <c r="BB65" s="28"/>
      <c r="BC65" s="28"/>
    </row>
    <row r="66" spans="1:55" x14ac:dyDescent="0.25">
      <c r="A66" s="160">
        <v>59</v>
      </c>
      <c r="B66" s="160" t="s">
        <v>172</v>
      </c>
      <c r="C66" s="129" t="s">
        <v>173</v>
      </c>
      <c r="D66" s="129" t="s">
        <v>187</v>
      </c>
      <c r="E66" s="129" t="s">
        <v>199</v>
      </c>
      <c r="F66" s="100" t="s">
        <v>330</v>
      </c>
      <c r="G66" s="100" t="s">
        <v>62</v>
      </c>
      <c r="H66" s="101">
        <v>33.56</v>
      </c>
      <c r="I66" s="102"/>
      <c r="J66" s="102">
        <v>1</v>
      </c>
      <c r="K66" s="102"/>
      <c r="L66" s="102"/>
      <c r="M66" s="102">
        <v>1</v>
      </c>
      <c r="N66" s="102">
        <v>1</v>
      </c>
      <c r="O66" s="102">
        <v>1</v>
      </c>
      <c r="P66" s="102">
        <v>1</v>
      </c>
      <c r="Q66" s="102"/>
      <c r="R66" s="103">
        <f>'Úklid kategorie'!$F$8</f>
        <v>0</v>
      </c>
      <c r="S66" s="130">
        <f t="shared" si="6"/>
        <v>900.92491200000006</v>
      </c>
      <c r="T66" s="131">
        <f t="shared" si="7"/>
        <v>0</v>
      </c>
      <c r="U66" s="131">
        <f t="shared" si="8"/>
        <v>0</v>
      </c>
      <c r="V66" s="132">
        <f t="shared" si="9"/>
        <v>0</v>
      </c>
      <c r="W66" s="28"/>
      <c r="AQ66" s="28"/>
      <c r="AR66" s="28"/>
      <c r="AS66" s="28"/>
      <c r="BA66" s="28"/>
      <c r="BB66" s="28"/>
      <c r="BC66" s="28"/>
    </row>
    <row r="67" spans="1:55" x14ac:dyDescent="0.25">
      <c r="A67" s="159">
        <v>60</v>
      </c>
      <c r="B67" s="159" t="s">
        <v>172</v>
      </c>
      <c r="C67" s="133" t="s">
        <v>173</v>
      </c>
      <c r="D67" s="133" t="s">
        <v>188</v>
      </c>
      <c r="E67" s="133" t="s">
        <v>178</v>
      </c>
      <c r="F67" s="96" t="s">
        <v>331</v>
      </c>
      <c r="G67" s="96" t="s">
        <v>61</v>
      </c>
      <c r="H67" s="97">
        <v>15.87</v>
      </c>
      <c r="I67" s="98"/>
      <c r="J67" s="98">
        <v>1</v>
      </c>
      <c r="K67" s="98"/>
      <c r="L67" s="98"/>
      <c r="M67" s="98">
        <v>1</v>
      </c>
      <c r="N67" s="98">
        <v>1</v>
      </c>
      <c r="O67" s="98">
        <v>1</v>
      </c>
      <c r="P67" s="98">
        <v>1</v>
      </c>
      <c r="Q67" s="98"/>
      <c r="R67" s="99">
        <f>'Úklid kategorie'!$F$7</f>
        <v>0</v>
      </c>
      <c r="S67" s="134">
        <f t="shared" si="6"/>
        <v>426.03332399999999</v>
      </c>
      <c r="T67" s="135">
        <f t="shared" si="7"/>
        <v>0</v>
      </c>
      <c r="U67" s="135">
        <f t="shared" si="8"/>
        <v>0</v>
      </c>
      <c r="V67" s="136">
        <f t="shared" si="9"/>
        <v>0</v>
      </c>
      <c r="W67" s="28"/>
      <c r="AH67" s="28"/>
      <c r="AI67" s="28"/>
      <c r="AJ67" s="28"/>
      <c r="AQ67" s="28"/>
      <c r="AR67" s="28"/>
      <c r="AS67" s="28"/>
      <c r="BA67" s="28"/>
      <c r="BB67" s="28"/>
      <c r="BC67" s="28"/>
    </row>
    <row r="68" spans="1:55" x14ac:dyDescent="0.25">
      <c r="A68" s="160">
        <v>61</v>
      </c>
      <c r="B68" s="160" t="s">
        <v>172</v>
      </c>
      <c r="C68" s="129" t="s">
        <v>173</v>
      </c>
      <c r="D68" s="129" t="s">
        <v>20</v>
      </c>
      <c r="E68" s="129" t="s">
        <v>199</v>
      </c>
      <c r="F68" s="100" t="s">
        <v>330</v>
      </c>
      <c r="G68" s="100" t="s">
        <v>62</v>
      </c>
      <c r="H68" s="101">
        <v>24.09</v>
      </c>
      <c r="I68" s="102"/>
      <c r="J68" s="102">
        <v>1</v>
      </c>
      <c r="K68" s="102"/>
      <c r="L68" s="102"/>
      <c r="M68" s="102">
        <v>1</v>
      </c>
      <c r="N68" s="102">
        <v>1</v>
      </c>
      <c r="O68" s="102">
        <v>1</v>
      </c>
      <c r="P68" s="102">
        <v>1</v>
      </c>
      <c r="Q68" s="102"/>
      <c r="R68" s="103">
        <f>'Úklid kategorie'!$F$8</f>
        <v>0</v>
      </c>
      <c r="S68" s="130">
        <f t="shared" si="6"/>
        <v>646.70086800000001</v>
      </c>
      <c r="T68" s="131">
        <f t="shared" si="7"/>
        <v>0</v>
      </c>
      <c r="U68" s="131">
        <f t="shared" si="8"/>
        <v>0</v>
      </c>
      <c r="V68" s="132">
        <f t="shared" si="9"/>
        <v>0</v>
      </c>
      <c r="W68" s="28"/>
      <c r="AH68" s="28"/>
      <c r="AI68" s="28"/>
      <c r="AJ68" s="28"/>
      <c r="AQ68" s="28"/>
      <c r="AR68" s="28"/>
      <c r="AS68" s="28"/>
      <c r="BA68" s="28"/>
      <c r="BB68" s="28"/>
      <c r="BC68" s="28"/>
    </row>
    <row r="69" spans="1:55" x14ac:dyDescent="0.25">
      <c r="A69" s="156">
        <v>62</v>
      </c>
      <c r="B69" s="156" t="s">
        <v>172</v>
      </c>
      <c r="C69" s="116" t="s">
        <v>173</v>
      </c>
      <c r="D69" s="116" t="s">
        <v>189</v>
      </c>
      <c r="E69" s="116" t="s">
        <v>190</v>
      </c>
      <c r="F69" s="117" t="s">
        <v>317</v>
      </c>
      <c r="G69" s="117" t="s">
        <v>328</v>
      </c>
      <c r="H69" s="113">
        <v>16.96</v>
      </c>
      <c r="I69" s="31"/>
      <c r="J69" s="31"/>
      <c r="K69" s="31"/>
      <c r="L69" s="31"/>
      <c r="M69" s="31"/>
      <c r="N69" s="31"/>
      <c r="O69" s="31"/>
      <c r="P69" s="31"/>
      <c r="Q69" s="31"/>
      <c r="R69" s="114"/>
      <c r="S69" s="34">
        <f t="shared" si="6"/>
        <v>0</v>
      </c>
      <c r="T69" s="35">
        <f t="shared" si="7"/>
        <v>0</v>
      </c>
      <c r="U69" s="35">
        <f t="shared" si="8"/>
        <v>0</v>
      </c>
      <c r="V69" s="36">
        <f t="shared" si="9"/>
        <v>0</v>
      </c>
      <c r="W69" s="28"/>
      <c r="AH69" s="28"/>
      <c r="AI69" s="28"/>
      <c r="AJ69" s="28"/>
      <c r="AQ69" s="28"/>
      <c r="AR69" s="28"/>
      <c r="AS69" s="28"/>
      <c r="BA69" s="28"/>
      <c r="BB69" s="28"/>
      <c r="BC69" s="28"/>
    </row>
    <row r="70" spans="1:55" x14ac:dyDescent="0.25">
      <c r="A70" s="156">
        <v>63</v>
      </c>
      <c r="B70" s="156" t="s">
        <v>172</v>
      </c>
      <c r="C70" s="116" t="s">
        <v>173</v>
      </c>
      <c r="D70" s="116" t="s">
        <v>22</v>
      </c>
      <c r="E70" s="116" t="s">
        <v>191</v>
      </c>
      <c r="F70" s="117" t="s">
        <v>330</v>
      </c>
      <c r="G70" s="117" t="s">
        <v>328</v>
      </c>
      <c r="H70" s="113">
        <v>7.32</v>
      </c>
      <c r="I70" s="31"/>
      <c r="J70" s="31"/>
      <c r="K70" s="31"/>
      <c r="L70" s="31"/>
      <c r="M70" s="31"/>
      <c r="N70" s="31"/>
      <c r="O70" s="31"/>
      <c r="P70" s="31"/>
      <c r="Q70" s="31"/>
      <c r="R70" s="114"/>
      <c r="S70" s="34">
        <f t="shared" si="6"/>
        <v>0</v>
      </c>
      <c r="T70" s="35">
        <f t="shared" si="7"/>
        <v>0</v>
      </c>
      <c r="U70" s="35">
        <f t="shared" si="8"/>
        <v>0</v>
      </c>
      <c r="V70" s="36">
        <f t="shared" si="9"/>
        <v>0</v>
      </c>
      <c r="W70" s="28"/>
      <c r="AH70" s="28"/>
      <c r="AI70" s="28"/>
      <c r="AJ70" s="28"/>
      <c r="AQ70" s="28"/>
      <c r="AR70" s="28"/>
      <c r="AS70" s="28"/>
      <c r="BA70" s="28"/>
      <c r="BB70" s="28"/>
      <c r="BC70" s="28"/>
    </row>
    <row r="71" spans="1:55" x14ac:dyDescent="0.25">
      <c r="A71" s="155">
        <v>64</v>
      </c>
      <c r="B71" s="155" t="s">
        <v>172</v>
      </c>
      <c r="C71" s="87" t="s">
        <v>173</v>
      </c>
      <c r="D71" s="87" t="s">
        <v>192</v>
      </c>
      <c r="E71" s="87" t="s">
        <v>177</v>
      </c>
      <c r="F71" s="88" t="s">
        <v>317</v>
      </c>
      <c r="G71" s="88" t="s">
        <v>58</v>
      </c>
      <c r="H71" s="89">
        <v>44.32</v>
      </c>
      <c r="I71" s="83"/>
      <c r="J71" s="83">
        <v>1</v>
      </c>
      <c r="K71" s="83"/>
      <c r="L71" s="83"/>
      <c r="M71" s="83">
        <v>1</v>
      </c>
      <c r="N71" s="83">
        <v>1</v>
      </c>
      <c r="O71" s="83"/>
      <c r="P71" s="83">
        <v>1</v>
      </c>
      <c r="Q71" s="83"/>
      <c r="R71" s="90">
        <f>'Úklid kategorie'!$F$6</f>
        <v>0</v>
      </c>
      <c r="S71" s="84">
        <f t="shared" si="6"/>
        <v>1175.0059306666667</v>
      </c>
      <c r="T71" s="85">
        <f t="shared" si="7"/>
        <v>0</v>
      </c>
      <c r="U71" s="85">
        <f t="shared" si="8"/>
        <v>0</v>
      </c>
      <c r="V71" s="86">
        <f t="shared" si="9"/>
        <v>0</v>
      </c>
      <c r="W71" s="28"/>
      <c r="AH71" s="28"/>
      <c r="AI71" s="28"/>
      <c r="AJ71" s="28"/>
      <c r="AQ71" s="28"/>
      <c r="AR71" s="28"/>
      <c r="AS71" s="28"/>
      <c r="BA71" s="28"/>
      <c r="BB71" s="28"/>
      <c r="BC71" s="28"/>
    </row>
    <row r="72" spans="1:55" s="41" customFormat="1" x14ac:dyDescent="0.25">
      <c r="A72" s="155">
        <v>65</v>
      </c>
      <c r="B72" s="155" t="s">
        <v>172</v>
      </c>
      <c r="C72" s="87" t="s">
        <v>173</v>
      </c>
      <c r="D72" s="87" t="s">
        <v>148</v>
      </c>
      <c r="E72" s="87" t="s">
        <v>193</v>
      </c>
      <c r="F72" s="88" t="s">
        <v>317</v>
      </c>
      <c r="G72" s="88" t="s">
        <v>58</v>
      </c>
      <c r="H72" s="89">
        <v>10.54</v>
      </c>
      <c r="I72" s="83"/>
      <c r="J72" s="83">
        <v>1</v>
      </c>
      <c r="K72" s="83"/>
      <c r="L72" s="83"/>
      <c r="M72" s="83">
        <v>1</v>
      </c>
      <c r="N72" s="83">
        <v>1</v>
      </c>
      <c r="O72" s="83"/>
      <c r="P72" s="83">
        <v>1</v>
      </c>
      <c r="Q72" s="83"/>
      <c r="R72" s="90">
        <f>'Úklid kategorie'!$F$6</f>
        <v>0</v>
      </c>
      <c r="S72" s="84">
        <f t="shared" si="6"/>
        <v>279.43507466666665</v>
      </c>
      <c r="T72" s="85">
        <f t="shared" si="7"/>
        <v>0</v>
      </c>
      <c r="U72" s="85">
        <f t="shared" si="8"/>
        <v>0</v>
      </c>
      <c r="V72" s="86">
        <f t="shared" si="9"/>
        <v>0</v>
      </c>
      <c r="W72" s="40"/>
      <c r="AH72" s="40"/>
      <c r="AI72" s="40"/>
      <c r="AJ72" s="40"/>
      <c r="AQ72" s="40"/>
      <c r="AR72" s="40"/>
      <c r="AS72" s="40"/>
      <c r="BA72" s="40"/>
      <c r="BB72" s="40"/>
      <c r="BC72" s="40"/>
    </row>
    <row r="73" spans="1:55" x14ac:dyDescent="0.25">
      <c r="A73" s="155">
        <v>66</v>
      </c>
      <c r="B73" s="155" t="s">
        <v>172</v>
      </c>
      <c r="C73" s="87" t="s">
        <v>173</v>
      </c>
      <c r="D73" s="87" t="s">
        <v>24</v>
      </c>
      <c r="E73" s="87" t="s">
        <v>194</v>
      </c>
      <c r="F73" s="88" t="s">
        <v>317</v>
      </c>
      <c r="G73" s="88" t="s">
        <v>58</v>
      </c>
      <c r="H73" s="89">
        <v>18.09</v>
      </c>
      <c r="I73" s="83"/>
      <c r="J73" s="83">
        <v>1</v>
      </c>
      <c r="K73" s="83"/>
      <c r="L73" s="83"/>
      <c r="M73" s="83">
        <v>1</v>
      </c>
      <c r="N73" s="83">
        <v>1</v>
      </c>
      <c r="O73" s="83"/>
      <c r="P73" s="83">
        <v>1</v>
      </c>
      <c r="Q73" s="83"/>
      <c r="R73" s="90">
        <f>'Úklid kategorie'!$F$6</f>
        <v>0</v>
      </c>
      <c r="S73" s="84">
        <f t="shared" si="6"/>
        <v>479.59966799999995</v>
      </c>
      <c r="T73" s="85">
        <f t="shared" si="7"/>
        <v>0</v>
      </c>
      <c r="U73" s="85">
        <f t="shared" si="8"/>
        <v>0</v>
      </c>
      <c r="V73" s="86">
        <f t="shared" si="9"/>
        <v>0</v>
      </c>
      <c r="W73" s="28"/>
      <c r="AH73" s="28"/>
      <c r="AI73" s="28"/>
      <c r="AJ73" s="28"/>
      <c r="AQ73" s="28"/>
      <c r="AR73" s="28"/>
      <c r="AS73" s="28"/>
      <c r="BA73" s="28"/>
      <c r="BB73" s="28"/>
      <c r="BC73" s="28"/>
    </row>
    <row r="74" spans="1:55" x14ac:dyDescent="0.25">
      <c r="A74" s="155">
        <v>67</v>
      </c>
      <c r="B74" s="155" t="s">
        <v>172</v>
      </c>
      <c r="C74" s="87" t="s">
        <v>173</v>
      </c>
      <c r="D74" s="87" t="s">
        <v>25</v>
      </c>
      <c r="E74" s="87" t="s">
        <v>177</v>
      </c>
      <c r="F74" s="88" t="s">
        <v>317</v>
      </c>
      <c r="G74" s="88" t="s">
        <v>58</v>
      </c>
      <c r="H74" s="89">
        <v>17.97</v>
      </c>
      <c r="I74" s="83"/>
      <c r="J74" s="83">
        <v>1</v>
      </c>
      <c r="K74" s="83"/>
      <c r="L74" s="83"/>
      <c r="M74" s="83">
        <v>1</v>
      </c>
      <c r="N74" s="83">
        <v>1</v>
      </c>
      <c r="O74" s="83"/>
      <c r="P74" s="83">
        <v>1</v>
      </c>
      <c r="Q74" s="83"/>
      <c r="R74" s="90">
        <f>'Úklid kategorie'!$F$6</f>
        <v>0</v>
      </c>
      <c r="S74" s="84">
        <f t="shared" si="6"/>
        <v>476.41824399999996</v>
      </c>
      <c r="T74" s="85">
        <f t="shared" si="7"/>
        <v>0</v>
      </c>
      <c r="U74" s="85">
        <f t="shared" si="8"/>
        <v>0</v>
      </c>
      <c r="V74" s="86">
        <f t="shared" si="9"/>
        <v>0</v>
      </c>
      <c r="W74" s="28"/>
      <c r="AQ74" s="28"/>
      <c r="AR74" s="28"/>
      <c r="AS74" s="28"/>
      <c r="BA74" s="28"/>
      <c r="BB74" s="28"/>
      <c r="BC74" s="28"/>
    </row>
    <row r="75" spans="1:55" s="41" customFormat="1" x14ac:dyDescent="0.25">
      <c r="A75" s="155">
        <v>68</v>
      </c>
      <c r="B75" s="155" t="s">
        <v>172</v>
      </c>
      <c r="C75" s="87" t="s">
        <v>173</v>
      </c>
      <c r="D75" s="87" t="s">
        <v>195</v>
      </c>
      <c r="E75" s="87" t="s">
        <v>196</v>
      </c>
      <c r="F75" s="88" t="s">
        <v>330</v>
      </c>
      <c r="G75" s="88" t="s">
        <v>58</v>
      </c>
      <c r="H75" s="89">
        <v>12.51</v>
      </c>
      <c r="I75" s="83"/>
      <c r="J75" s="83">
        <v>1</v>
      </c>
      <c r="K75" s="83"/>
      <c r="L75" s="83"/>
      <c r="M75" s="83">
        <v>1</v>
      </c>
      <c r="N75" s="83">
        <v>1</v>
      </c>
      <c r="O75" s="83"/>
      <c r="P75" s="83">
        <v>1</v>
      </c>
      <c r="Q75" s="83"/>
      <c r="R75" s="90">
        <f>'Úklid kategorie'!$F$6</f>
        <v>0</v>
      </c>
      <c r="S75" s="84">
        <f t="shared" si="6"/>
        <v>331.66345199999995</v>
      </c>
      <c r="T75" s="85">
        <f t="shared" si="7"/>
        <v>0</v>
      </c>
      <c r="U75" s="85">
        <f t="shared" si="8"/>
        <v>0</v>
      </c>
      <c r="V75" s="86">
        <f t="shared" si="9"/>
        <v>0</v>
      </c>
      <c r="W75" s="40"/>
      <c r="AH75" s="40"/>
      <c r="AI75" s="40"/>
      <c r="AJ75" s="40"/>
      <c r="AQ75" s="40"/>
      <c r="AR75" s="40"/>
      <c r="AS75" s="40"/>
      <c r="BA75" s="40"/>
      <c r="BB75" s="40"/>
      <c r="BC75" s="40"/>
    </row>
    <row r="76" spans="1:55" s="41" customFormat="1" x14ac:dyDescent="0.25">
      <c r="A76" s="155">
        <v>69</v>
      </c>
      <c r="B76" s="155" t="s">
        <v>172</v>
      </c>
      <c r="C76" s="87" t="s">
        <v>173</v>
      </c>
      <c r="D76" s="87" t="s">
        <v>104</v>
      </c>
      <c r="E76" s="87" t="s">
        <v>174</v>
      </c>
      <c r="F76" s="88" t="s">
        <v>317</v>
      </c>
      <c r="G76" s="88" t="s">
        <v>58</v>
      </c>
      <c r="H76" s="89">
        <v>17.84</v>
      </c>
      <c r="I76" s="83"/>
      <c r="J76" s="83">
        <v>1</v>
      </c>
      <c r="K76" s="83"/>
      <c r="L76" s="83"/>
      <c r="M76" s="83">
        <v>1</v>
      </c>
      <c r="N76" s="83">
        <v>1</v>
      </c>
      <c r="O76" s="83"/>
      <c r="P76" s="83">
        <v>1</v>
      </c>
      <c r="Q76" s="83"/>
      <c r="R76" s="90">
        <f>'Úklid kategorie'!$F$6</f>
        <v>0</v>
      </c>
      <c r="S76" s="84">
        <f t="shared" si="6"/>
        <v>472.97170133333333</v>
      </c>
      <c r="T76" s="85">
        <f t="shared" si="7"/>
        <v>0</v>
      </c>
      <c r="U76" s="85">
        <f t="shared" si="8"/>
        <v>0</v>
      </c>
      <c r="V76" s="86">
        <f t="shared" si="9"/>
        <v>0</v>
      </c>
      <c r="W76" s="40"/>
      <c r="AQ76" s="40"/>
      <c r="AR76" s="40"/>
      <c r="AS76" s="40"/>
      <c r="BA76" s="40"/>
      <c r="BB76" s="40"/>
      <c r="BC76" s="40"/>
    </row>
    <row r="77" spans="1:55" s="41" customFormat="1" x14ac:dyDescent="0.25">
      <c r="A77" s="155">
        <v>70</v>
      </c>
      <c r="B77" s="155" t="s">
        <v>172</v>
      </c>
      <c r="C77" s="87" t="s">
        <v>173</v>
      </c>
      <c r="D77" s="87" t="s">
        <v>108</v>
      </c>
      <c r="E77" s="87" t="s">
        <v>197</v>
      </c>
      <c r="F77" s="88" t="s">
        <v>317</v>
      </c>
      <c r="G77" s="88" t="s">
        <v>58</v>
      </c>
      <c r="H77" s="89">
        <v>86.61</v>
      </c>
      <c r="I77" s="83"/>
      <c r="J77" s="83">
        <v>1</v>
      </c>
      <c r="K77" s="83"/>
      <c r="L77" s="83"/>
      <c r="M77" s="83">
        <v>1</v>
      </c>
      <c r="N77" s="83">
        <v>1</v>
      </c>
      <c r="O77" s="83"/>
      <c r="P77" s="83">
        <v>1</v>
      </c>
      <c r="Q77" s="83"/>
      <c r="R77" s="90">
        <f>'Úklid kategorie'!$F$6</f>
        <v>0</v>
      </c>
      <c r="S77" s="84">
        <f t="shared" si="6"/>
        <v>2296.1927719999999</v>
      </c>
      <c r="T77" s="85">
        <f t="shared" si="7"/>
        <v>0</v>
      </c>
      <c r="U77" s="85">
        <f t="shared" si="8"/>
        <v>0</v>
      </c>
      <c r="V77" s="86">
        <f t="shared" si="9"/>
        <v>0</v>
      </c>
      <c r="W77" s="40"/>
      <c r="AH77" s="40"/>
      <c r="AI77" s="40"/>
      <c r="AJ77" s="40"/>
      <c r="AQ77" s="40"/>
      <c r="AR77" s="40"/>
      <c r="AS77" s="40"/>
      <c r="BA77" s="40"/>
      <c r="BB77" s="40"/>
      <c r="BC77" s="40"/>
    </row>
    <row r="78" spans="1:55" s="41" customFormat="1" x14ac:dyDescent="0.25">
      <c r="A78" s="155">
        <v>71</v>
      </c>
      <c r="B78" s="155" t="s">
        <v>172</v>
      </c>
      <c r="C78" s="87" t="s">
        <v>173</v>
      </c>
      <c r="D78" s="87" t="s">
        <v>198</v>
      </c>
      <c r="E78" s="87" t="s">
        <v>177</v>
      </c>
      <c r="F78" s="88" t="s">
        <v>317</v>
      </c>
      <c r="G78" s="88" t="s">
        <v>58</v>
      </c>
      <c r="H78" s="89">
        <v>10.93</v>
      </c>
      <c r="I78" s="83"/>
      <c r="J78" s="83">
        <v>1</v>
      </c>
      <c r="K78" s="83"/>
      <c r="L78" s="83"/>
      <c r="M78" s="83">
        <v>1</v>
      </c>
      <c r="N78" s="83">
        <v>1</v>
      </c>
      <c r="O78" s="83"/>
      <c r="P78" s="83">
        <v>1</v>
      </c>
      <c r="Q78" s="83"/>
      <c r="R78" s="90">
        <f>'Úklid kategorie'!$F$6</f>
        <v>0</v>
      </c>
      <c r="S78" s="84">
        <f t="shared" si="6"/>
        <v>289.77470266666666</v>
      </c>
      <c r="T78" s="85">
        <f t="shared" si="7"/>
        <v>0</v>
      </c>
      <c r="U78" s="85">
        <f t="shared" si="8"/>
        <v>0</v>
      </c>
      <c r="V78" s="86">
        <f t="shared" si="9"/>
        <v>0</v>
      </c>
      <c r="W78" s="40"/>
      <c r="AH78" s="40"/>
      <c r="AI78" s="40"/>
      <c r="AJ78" s="40"/>
      <c r="AQ78" s="40"/>
      <c r="AR78" s="40"/>
      <c r="AS78" s="40"/>
      <c r="BA78" s="40"/>
      <c r="BB78" s="40"/>
      <c r="BC78" s="40"/>
    </row>
    <row r="79" spans="1:55" x14ac:dyDescent="0.25">
      <c r="A79" s="160">
        <v>72</v>
      </c>
      <c r="B79" s="160" t="s">
        <v>172</v>
      </c>
      <c r="C79" s="129" t="s">
        <v>173</v>
      </c>
      <c r="D79" s="129" t="s">
        <v>109</v>
      </c>
      <c r="E79" s="129" t="s">
        <v>199</v>
      </c>
      <c r="F79" s="100" t="s">
        <v>330</v>
      </c>
      <c r="G79" s="100" t="s">
        <v>62</v>
      </c>
      <c r="H79" s="101">
        <v>59.98</v>
      </c>
      <c r="I79" s="102"/>
      <c r="J79" s="102">
        <v>1</v>
      </c>
      <c r="K79" s="102"/>
      <c r="L79" s="102"/>
      <c r="M79" s="102">
        <v>1</v>
      </c>
      <c r="N79" s="102">
        <v>1</v>
      </c>
      <c r="O79" s="102">
        <v>1</v>
      </c>
      <c r="P79" s="102">
        <v>1</v>
      </c>
      <c r="Q79" s="102"/>
      <c r="R79" s="103">
        <f>'Úklid kategorie'!$F$8</f>
        <v>0</v>
      </c>
      <c r="S79" s="130">
        <f t="shared" si="6"/>
        <v>1610.1750959999999</v>
      </c>
      <c r="T79" s="131">
        <f t="shared" si="7"/>
        <v>0</v>
      </c>
      <c r="U79" s="131">
        <f t="shared" si="8"/>
        <v>0</v>
      </c>
      <c r="V79" s="132">
        <f t="shared" si="9"/>
        <v>0</v>
      </c>
      <c r="W79" s="28"/>
      <c r="AH79" s="28"/>
      <c r="AI79" s="28"/>
      <c r="AJ79" s="28"/>
      <c r="AP79" s="28"/>
      <c r="AQ79" s="28"/>
      <c r="AR79" s="28"/>
      <c r="AS79" s="28"/>
      <c r="BA79" s="28"/>
      <c r="BB79" s="28"/>
      <c r="BC79" s="28"/>
    </row>
    <row r="80" spans="1:55" s="41" customFormat="1" x14ac:dyDescent="0.25">
      <c r="A80" s="157">
        <v>73</v>
      </c>
      <c r="B80" s="157" t="s">
        <v>172</v>
      </c>
      <c r="C80" s="119" t="s">
        <v>173</v>
      </c>
      <c r="D80" s="119" t="s">
        <v>107</v>
      </c>
      <c r="E80" s="119" t="s">
        <v>179</v>
      </c>
      <c r="F80" s="120" t="s">
        <v>317</v>
      </c>
      <c r="G80" s="120" t="s">
        <v>59</v>
      </c>
      <c r="H80" s="104">
        <v>2.2400000000000002</v>
      </c>
      <c r="I80" s="105"/>
      <c r="J80" s="105">
        <v>1</v>
      </c>
      <c r="K80" s="105"/>
      <c r="L80" s="105"/>
      <c r="M80" s="105">
        <v>1</v>
      </c>
      <c r="N80" s="105">
        <v>1</v>
      </c>
      <c r="O80" s="105"/>
      <c r="P80" s="105">
        <v>1</v>
      </c>
      <c r="Q80" s="105"/>
      <c r="R80" s="106">
        <f>'Úklid kategorie'!$F$9</f>
        <v>0</v>
      </c>
      <c r="S80" s="121">
        <f t="shared" si="6"/>
        <v>59.386581333333346</v>
      </c>
      <c r="T80" s="122">
        <f t="shared" si="7"/>
        <v>0</v>
      </c>
      <c r="U80" s="122">
        <f t="shared" si="8"/>
        <v>0</v>
      </c>
      <c r="V80" s="123">
        <f t="shared" si="9"/>
        <v>0</v>
      </c>
    </row>
    <row r="81" spans="1:55" s="41" customFormat="1" x14ac:dyDescent="0.25">
      <c r="A81" s="157">
        <v>74</v>
      </c>
      <c r="B81" s="157" t="s">
        <v>172</v>
      </c>
      <c r="C81" s="119" t="s">
        <v>173</v>
      </c>
      <c r="D81" s="119" t="s">
        <v>200</v>
      </c>
      <c r="E81" s="119" t="s">
        <v>23</v>
      </c>
      <c r="F81" s="120" t="s">
        <v>317</v>
      </c>
      <c r="G81" s="120" t="s">
        <v>59</v>
      </c>
      <c r="H81" s="104">
        <v>6.89</v>
      </c>
      <c r="I81" s="105"/>
      <c r="J81" s="105">
        <v>1</v>
      </c>
      <c r="K81" s="105"/>
      <c r="L81" s="105"/>
      <c r="M81" s="105">
        <v>1</v>
      </c>
      <c r="N81" s="105">
        <v>1</v>
      </c>
      <c r="O81" s="105"/>
      <c r="P81" s="105">
        <v>1</v>
      </c>
      <c r="Q81" s="105"/>
      <c r="R81" s="106">
        <f>'Úklid kategorie'!$F$9</f>
        <v>0</v>
      </c>
      <c r="S81" s="121">
        <f t="shared" si="6"/>
        <v>182.66676133333331</v>
      </c>
      <c r="T81" s="122">
        <f t="shared" si="7"/>
        <v>0</v>
      </c>
      <c r="U81" s="122">
        <f t="shared" si="8"/>
        <v>0</v>
      </c>
      <c r="V81" s="123">
        <f t="shared" si="9"/>
        <v>0</v>
      </c>
    </row>
    <row r="82" spans="1:55" s="41" customFormat="1" x14ac:dyDescent="0.25">
      <c r="A82" s="157">
        <v>75</v>
      </c>
      <c r="B82" s="157" t="s">
        <v>172</v>
      </c>
      <c r="C82" s="119" t="s">
        <v>173</v>
      </c>
      <c r="D82" s="119" t="s">
        <v>105</v>
      </c>
      <c r="E82" s="119" t="s">
        <v>181</v>
      </c>
      <c r="F82" s="120" t="s">
        <v>317</v>
      </c>
      <c r="G82" s="120" t="s">
        <v>59</v>
      </c>
      <c r="H82" s="104">
        <v>2.3199999999999998</v>
      </c>
      <c r="I82" s="105"/>
      <c r="J82" s="105">
        <v>1</v>
      </c>
      <c r="K82" s="105"/>
      <c r="L82" s="105"/>
      <c r="M82" s="105">
        <v>1</v>
      </c>
      <c r="N82" s="105">
        <v>1</v>
      </c>
      <c r="O82" s="105"/>
      <c r="P82" s="105">
        <v>1</v>
      </c>
      <c r="Q82" s="105"/>
      <c r="R82" s="106">
        <f>'Úklid kategorie'!$F$9</f>
        <v>0</v>
      </c>
      <c r="S82" s="121">
        <f t="shared" si="6"/>
        <v>61.507530666666661</v>
      </c>
      <c r="T82" s="122">
        <f t="shared" si="7"/>
        <v>0</v>
      </c>
      <c r="U82" s="122">
        <f t="shared" si="8"/>
        <v>0</v>
      </c>
      <c r="V82" s="123">
        <f t="shared" si="9"/>
        <v>0</v>
      </c>
    </row>
    <row r="83" spans="1:55" s="41" customFormat="1" x14ac:dyDescent="0.25">
      <c r="A83" s="157">
        <v>76</v>
      </c>
      <c r="B83" s="157" t="s">
        <v>172</v>
      </c>
      <c r="C83" s="119" t="s">
        <v>173</v>
      </c>
      <c r="D83" s="119" t="s">
        <v>201</v>
      </c>
      <c r="E83" s="119" t="s">
        <v>21</v>
      </c>
      <c r="F83" s="120" t="s">
        <v>317</v>
      </c>
      <c r="G83" s="120" t="s">
        <v>59</v>
      </c>
      <c r="H83" s="104">
        <v>8.98</v>
      </c>
      <c r="I83" s="105"/>
      <c r="J83" s="105">
        <v>1</v>
      </c>
      <c r="K83" s="105"/>
      <c r="L83" s="105"/>
      <c r="M83" s="105">
        <v>1</v>
      </c>
      <c r="N83" s="105">
        <v>1</v>
      </c>
      <c r="O83" s="105"/>
      <c r="P83" s="105">
        <v>1</v>
      </c>
      <c r="Q83" s="105"/>
      <c r="R83" s="106">
        <f>'Úklid kategorie'!$F$9</f>
        <v>0</v>
      </c>
      <c r="S83" s="121">
        <f t="shared" si="6"/>
        <v>238.07656266666666</v>
      </c>
      <c r="T83" s="122">
        <f t="shared" si="7"/>
        <v>0</v>
      </c>
      <c r="U83" s="122">
        <f t="shared" si="8"/>
        <v>0</v>
      </c>
      <c r="V83" s="123">
        <f t="shared" si="9"/>
        <v>0</v>
      </c>
    </row>
    <row r="84" spans="1:55" s="41" customFormat="1" x14ac:dyDescent="0.25">
      <c r="A84" s="160">
        <v>77</v>
      </c>
      <c r="B84" s="160" t="s">
        <v>172</v>
      </c>
      <c r="C84" s="129" t="s">
        <v>173</v>
      </c>
      <c r="D84" s="129" t="s">
        <v>106</v>
      </c>
      <c r="E84" s="129" t="s">
        <v>199</v>
      </c>
      <c r="F84" s="100" t="s">
        <v>330</v>
      </c>
      <c r="G84" s="100" t="s">
        <v>62</v>
      </c>
      <c r="H84" s="101">
        <v>132.69</v>
      </c>
      <c r="I84" s="102"/>
      <c r="J84" s="102">
        <v>1</v>
      </c>
      <c r="K84" s="102"/>
      <c r="L84" s="102"/>
      <c r="M84" s="102">
        <v>1</v>
      </c>
      <c r="N84" s="102">
        <v>1</v>
      </c>
      <c r="O84" s="102">
        <v>1</v>
      </c>
      <c r="P84" s="102">
        <v>1</v>
      </c>
      <c r="Q84" s="102"/>
      <c r="R84" s="103">
        <f>'Úklid kategorie'!$F$8</f>
        <v>0</v>
      </c>
      <c r="S84" s="130">
        <f t="shared" si="6"/>
        <v>3562.0895879999998</v>
      </c>
      <c r="T84" s="131">
        <f t="shared" si="7"/>
        <v>0</v>
      </c>
      <c r="U84" s="131">
        <f t="shared" si="8"/>
        <v>0</v>
      </c>
      <c r="V84" s="132">
        <f t="shared" si="9"/>
        <v>0</v>
      </c>
      <c r="W84" s="40"/>
      <c r="AH84" s="40"/>
      <c r="AI84" s="40"/>
      <c r="AJ84" s="40"/>
      <c r="AP84" s="40"/>
      <c r="AQ84" s="40"/>
      <c r="AR84" s="40"/>
      <c r="AS84" s="40"/>
      <c r="BA84" s="40"/>
      <c r="BB84" s="40"/>
      <c r="BC84" s="40"/>
    </row>
    <row r="85" spans="1:55" x14ac:dyDescent="0.25">
      <c r="A85" s="155">
        <v>78</v>
      </c>
      <c r="B85" s="155" t="s">
        <v>172</v>
      </c>
      <c r="C85" s="87" t="s">
        <v>173</v>
      </c>
      <c r="D85" s="87" t="s">
        <v>149</v>
      </c>
      <c r="E85" s="87" t="s">
        <v>334</v>
      </c>
      <c r="F85" s="88" t="s">
        <v>317</v>
      </c>
      <c r="G85" s="88" t="s">
        <v>58</v>
      </c>
      <c r="H85" s="89">
        <v>386</v>
      </c>
      <c r="I85" s="83"/>
      <c r="J85" s="83">
        <v>1</v>
      </c>
      <c r="K85" s="83"/>
      <c r="L85" s="83"/>
      <c r="M85" s="83">
        <v>1</v>
      </c>
      <c r="N85" s="83">
        <v>1</v>
      </c>
      <c r="O85" s="83"/>
      <c r="P85" s="83">
        <v>1</v>
      </c>
      <c r="Q85" s="83"/>
      <c r="R85" s="90">
        <f>'Úklid kategorie'!$F$6</f>
        <v>0</v>
      </c>
      <c r="S85" s="84">
        <f t="shared" si="6"/>
        <v>10233.580533333334</v>
      </c>
      <c r="T85" s="85">
        <f t="shared" si="7"/>
        <v>0</v>
      </c>
      <c r="U85" s="85">
        <f t="shared" si="8"/>
        <v>0</v>
      </c>
      <c r="V85" s="86">
        <f t="shared" si="9"/>
        <v>0</v>
      </c>
      <c r="W85" s="28"/>
      <c r="AQ85" s="28"/>
      <c r="AR85" s="28"/>
      <c r="AS85" s="28"/>
      <c r="BA85" s="28"/>
      <c r="BB85" s="28"/>
      <c r="BC85" s="28"/>
    </row>
    <row r="86" spans="1:55" x14ac:dyDescent="0.25">
      <c r="A86" s="155">
        <v>79</v>
      </c>
      <c r="B86" s="155" t="s">
        <v>172</v>
      </c>
      <c r="C86" s="87" t="s">
        <v>248</v>
      </c>
      <c r="D86" s="87" t="s">
        <v>150</v>
      </c>
      <c r="E86" s="87" t="s">
        <v>177</v>
      </c>
      <c r="F86" s="88" t="s">
        <v>317</v>
      </c>
      <c r="G86" s="88" t="s">
        <v>58</v>
      </c>
      <c r="H86" s="89">
        <v>87.34</v>
      </c>
      <c r="I86" s="83"/>
      <c r="J86" s="83">
        <v>1</v>
      </c>
      <c r="K86" s="83"/>
      <c r="L86" s="83"/>
      <c r="M86" s="83">
        <v>1</v>
      </c>
      <c r="N86" s="83">
        <v>1</v>
      </c>
      <c r="O86" s="83"/>
      <c r="P86" s="83">
        <v>1</v>
      </c>
      <c r="Q86" s="83"/>
      <c r="R86" s="90">
        <f>'Úklid kategorie'!$F$6</f>
        <v>0</v>
      </c>
      <c r="S86" s="84">
        <f t="shared" ref="S86:S121" si="10">(H86*I86*30.4167)+(H86*J86*21)+(H86*K86*4.3452)+(H86*L86*4.3452)+(H86*M86*4.3452)+H86*N86+(H86*O86/3)+(H86*P86/6)+(H86*Q86/12)</f>
        <v>2315.5464346666672</v>
      </c>
      <c r="T86" s="85">
        <f t="shared" ref="T86:T121" si="11">R86*S86</f>
        <v>0</v>
      </c>
      <c r="U86" s="85">
        <f t="shared" ref="U86:U121" si="12">T86*12</f>
        <v>0</v>
      </c>
      <c r="V86" s="86">
        <f t="shared" ref="V86:V121" si="13" xml:space="preserve"> U86*3</f>
        <v>0</v>
      </c>
      <c r="W86" s="28"/>
      <c r="AH86" s="28"/>
      <c r="AI86" s="28"/>
      <c r="AJ86" s="28"/>
      <c r="AM86" s="28"/>
      <c r="AQ86" s="28"/>
      <c r="AR86" s="28"/>
      <c r="AS86" s="28"/>
      <c r="BA86" s="28"/>
      <c r="BB86" s="28"/>
      <c r="BC86" s="28"/>
    </row>
    <row r="87" spans="1:55" x14ac:dyDescent="0.25">
      <c r="A87" s="155">
        <v>80</v>
      </c>
      <c r="B87" s="155" t="s">
        <v>172</v>
      </c>
      <c r="C87" s="87" t="s">
        <v>248</v>
      </c>
      <c r="D87" s="87" t="s">
        <v>151</v>
      </c>
      <c r="E87" s="87" t="s">
        <v>196</v>
      </c>
      <c r="F87" s="88" t="s">
        <v>330</v>
      </c>
      <c r="G87" s="88" t="s">
        <v>58</v>
      </c>
      <c r="H87" s="89">
        <v>32.01</v>
      </c>
      <c r="I87" s="83"/>
      <c r="J87" s="83">
        <v>1</v>
      </c>
      <c r="K87" s="83"/>
      <c r="L87" s="83"/>
      <c r="M87" s="83">
        <v>1</v>
      </c>
      <c r="N87" s="83">
        <v>1</v>
      </c>
      <c r="O87" s="83"/>
      <c r="P87" s="83">
        <v>1</v>
      </c>
      <c r="Q87" s="83"/>
      <c r="R87" s="90">
        <f>'Úklid kategorie'!$F$6</f>
        <v>0</v>
      </c>
      <c r="S87" s="84">
        <f t="shared" si="10"/>
        <v>848.6448519999999</v>
      </c>
      <c r="T87" s="85">
        <f t="shared" si="11"/>
        <v>0</v>
      </c>
      <c r="U87" s="85">
        <f t="shared" si="12"/>
        <v>0</v>
      </c>
      <c r="V87" s="86">
        <f t="shared" si="13"/>
        <v>0</v>
      </c>
      <c r="W87" s="28"/>
      <c r="AQ87" s="28"/>
      <c r="AR87" s="28"/>
      <c r="AS87" s="28"/>
      <c r="BA87" s="28"/>
      <c r="BB87" s="28"/>
      <c r="BC87" s="28"/>
    </row>
    <row r="88" spans="1:55" x14ac:dyDescent="0.25">
      <c r="A88" s="155">
        <v>81</v>
      </c>
      <c r="B88" s="155" t="s">
        <v>172</v>
      </c>
      <c r="C88" s="87" t="s">
        <v>248</v>
      </c>
      <c r="D88" s="87" t="s">
        <v>249</v>
      </c>
      <c r="E88" s="87" t="s">
        <v>333</v>
      </c>
      <c r="F88" s="88" t="s">
        <v>330</v>
      </c>
      <c r="G88" s="88" t="s">
        <v>58</v>
      </c>
      <c r="H88" s="89">
        <v>2.82</v>
      </c>
      <c r="I88" s="83"/>
      <c r="J88" s="83">
        <v>1</v>
      </c>
      <c r="K88" s="83"/>
      <c r="L88" s="83"/>
      <c r="M88" s="83">
        <v>1</v>
      </c>
      <c r="N88" s="83">
        <v>1</v>
      </c>
      <c r="O88" s="83"/>
      <c r="P88" s="83">
        <v>1</v>
      </c>
      <c r="Q88" s="83"/>
      <c r="R88" s="90">
        <f>'Úklid kategorie'!$F$6</f>
        <v>0</v>
      </c>
      <c r="S88" s="84">
        <f t="shared" si="10"/>
        <v>74.763463999999985</v>
      </c>
      <c r="T88" s="85">
        <f t="shared" si="11"/>
        <v>0</v>
      </c>
      <c r="U88" s="85">
        <f t="shared" si="12"/>
        <v>0</v>
      </c>
      <c r="V88" s="86">
        <f t="shared" si="13"/>
        <v>0</v>
      </c>
      <c r="W88" s="28"/>
      <c r="AH88" s="28"/>
      <c r="AI88" s="28"/>
      <c r="AJ88" s="28"/>
      <c r="AQ88" s="28"/>
      <c r="AR88" s="28"/>
      <c r="AS88" s="28"/>
      <c r="BA88" s="28"/>
      <c r="BB88" s="28"/>
      <c r="BC88" s="28"/>
    </row>
    <row r="89" spans="1:55" x14ac:dyDescent="0.25">
      <c r="A89" s="160">
        <v>82</v>
      </c>
      <c r="B89" s="160" t="s">
        <v>172</v>
      </c>
      <c r="C89" s="129" t="s">
        <v>248</v>
      </c>
      <c r="D89" s="129" t="s">
        <v>26</v>
      </c>
      <c r="E89" s="129" t="s">
        <v>199</v>
      </c>
      <c r="F89" s="100" t="s">
        <v>330</v>
      </c>
      <c r="G89" s="100" t="s">
        <v>62</v>
      </c>
      <c r="H89" s="101">
        <v>47.19</v>
      </c>
      <c r="I89" s="102"/>
      <c r="J89" s="102">
        <v>1</v>
      </c>
      <c r="K89" s="102"/>
      <c r="L89" s="102"/>
      <c r="M89" s="102">
        <v>1</v>
      </c>
      <c r="N89" s="102">
        <v>1</v>
      </c>
      <c r="O89" s="102">
        <v>1</v>
      </c>
      <c r="P89" s="102">
        <v>1</v>
      </c>
      <c r="Q89" s="102"/>
      <c r="R89" s="103">
        <f>'Úklid kategorie'!$F$8</f>
        <v>0</v>
      </c>
      <c r="S89" s="130">
        <f t="shared" si="10"/>
        <v>1266.8249880000001</v>
      </c>
      <c r="T89" s="131">
        <f t="shared" si="11"/>
        <v>0</v>
      </c>
      <c r="U89" s="131">
        <f t="shared" si="12"/>
        <v>0</v>
      </c>
      <c r="V89" s="132">
        <f t="shared" si="13"/>
        <v>0</v>
      </c>
      <c r="W89" s="28"/>
      <c r="AH89" s="28"/>
      <c r="AI89" s="28"/>
      <c r="AJ89" s="28"/>
      <c r="AQ89" s="28"/>
      <c r="AR89" s="28"/>
      <c r="AS89" s="28"/>
      <c r="BA89" s="28"/>
      <c r="BB89" s="28"/>
      <c r="BC89" s="28"/>
    </row>
    <row r="90" spans="1:55" x14ac:dyDescent="0.25">
      <c r="A90" s="160">
        <v>83</v>
      </c>
      <c r="B90" s="160" t="s">
        <v>172</v>
      </c>
      <c r="C90" s="129" t="s">
        <v>248</v>
      </c>
      <c r="D90" s="129" t="s">
        <v>27</v>
      </c>
      <c r="E90" s="129" t="s">
        <v>250</v>
      </c>
      <c r="F90" s="100" t="s">
        <v>330</v>
      </c>
      <c r="G90" s="100" t="s">
        <v>62</v>
      </c>
      <c r="H90" s="101">
        <v>107.1</v>
      </c>
      <c r="I90" s="102"/>
      <c r="J90" s="102">
        <v>1</v>
      </c>
      <c r="K90" s="102"/>
      <c r="L90" s="102"/>
      <c r="M90" s="102">
        <v>1</v>
      </c>
      <c r="N90" s="102">
        <v>1</v>
      </c>
      <c r="O90" s="102">
        <v>1</v>
      </c>
      <c r="P90" s="102">
        <v>1</v>
      </c>
      <c r="Q90" s="102"/>
      <c r="R90" s="103">
        <f>'Úklid kategorie'!$F$8</f>
        <v>0</v>
      </c>
      <c r="S90" s="130">
        <f t="shared" si="10"/>
        <v>2875.1209199999994</v>
      </c>
      <c r="T90" s="131">
        <f t="shared" si="11"/>
        <v>0</v>
      </c>
      <c r="U90" s="131">
        <f t="shared" si="12"/>
        <v>0</v>
      </c>
      <c r="V90" s="132">
        <f t="shared" si="13"/>
        <v>0</v>
      </c>
      <c r="W90" s="28"/>
      <c r="AH90" s="28"/>
      <c r="AI90" s="28"/>
      <c r="AJ90" s="28"/>
      <c r="AQ90" s="28"/>
      <c r="AR90" s="28"/>
      <c r="AS90" s="28"/>
      <c r="BA90" s="28"/>
      <c r="BB90" s="28"/>
      <c r="BC90" s="28"/>
    </row>
    <row r="91" spans="1:55" x14ac:dyDescent="0.25">
      <c r="A91" s="160">
        <v>84</v>
      </c>
      <c r="B91" s="160" t="s">
        <v>172</v>
      </c>
      <c r="C91" s="129" t="s">
        <v>248</v>
      </c>
      <c r="D91" s="129" t="s">
        <v>28</v>
      </c>
      <c r="E91" s="129" t="s">
        <v>199</v>
      </c>
      <c r="F91" s="100" t="s">
        <v>330</v>
      </c>
      <c r="G91" s="100" t="s">
        <v>62</v>
      </c>
      <c r="H91" s="101">
        <v>23.42</v>
      </c>
      <c r="I91" s="102"/>
      <c r="J91" s="102">
        <v>1</v>
      </c>
      <c r="K91" s="102"/>
      <c r="L91" s="102"/>
      <c r="M91" s="102">
        <v>1</v>
      </c>
      <c r="N91" s="102">
        <v>1</v>
      </c>
      <c r="O91" s="102">
        <v>1</v>
      </c>
      <c r="P91" s="102">
        <v>1</v>
      </c>
      <c r="Q91" s="102"/>
      <c r="R91" s="103">
        <f>'Úklid kategorie'!$F$8</f>
        <v>0</v>
      </c>
      <c r="S91" s="130">
        <f t="shared" si="10"/>
        <v>628.71458399999995</v>
      </c>
      <c r="T91" s="131">
        <f t="shared" si="11"/>
        <v>0</v>
      </c>
      <c r="U91" s="131">
        <f t="shared" si="12"/>
        <v>0</v>
      </c>
      <c r="V91" s="132">
        <f t="shared" si="13"/>
        <v>0</v>
      </c>
      <c r="W91" s="28"/>
      <c r="AQ91" s="28"/>
      <c r="AR91" s="28"/>
      <c r="AS91" s="28"/>
      <c r="BA91" s="28"/>
      <c r="BB91" s="28"/>
      <c r="BC91" s="28"/>
    </row>
    <row r="92" spans="1:55" x14ac:dyDescent="0.25">
      <c r="A92" s="160">
        <v>85</v>
      </c>
      <c r="B92" s="160" t="s">
        <v>172</v>
      </c>
      <c r="C92" s="129" t="s">
        <v>248</v>
      </c>
      <c r="D92" s="129" t="s">
        <v>29</v>
      </c>
      <c r="E92" s="129" t="s">
        <v>251</v>
      </c>
      <c r="F92" s="100" t="s">
        <v>330</v>
      </c>
      <c r="G92" s="100" t="s">
        <v>62</v>
      </c>
      <c r="H92" s="101">
        <v>60.07</v>
      </c>
      <c r="I92" s="102"/>
      <c r="J92" s="102">
        <v>1</v>
      </c>
      <c r="K92" s="102"/>
      <c r="L92" s="102"/>
      <c r="M92" s="102">
        <v>1</v>
      </c>
      <c r="N92" s="102">
        <v>1</v>
      </c>
      <c r="O92" s="102">
        <v>1</v>
      </c>
      <c r="P92" s="102">
        <v>1</v>
      </c>
      <c r="Q92" s="102"/>
      <c r="R92" s="103">
        <f>'Úklid kategorie'!$F$8</f>
        <v>0</v>
      </c>
      <c r="S92" s="130">
        <f t="shared" si="10"/>
        <v>1612.5911639999999</v>
      </c>
      <c r="T92" s="131">
        <f t="shared" si="11"/>
        <v>0</v>
      </c>
      <c r="U92" s="131">
        <f t="shared" si="12"/>
        <v>0</v>
      </c>
      <c r="V92" s="132">
        <f t="shared" si="13"/>
        <v>0</v>
      </c>
      <c r="W92" s="28"/>
      <c r="AQ92" s="28"/>
      <c r="AR92" s="28"/>
      <c r="AS92" s="28"/>
      <c r="BA92" s="28"/>
      <c r="BB92" s="28"/>
      <c r="BC92" s="28"/>
    </row>
    <row r="93" spans="1:55" x14ac:dyDescent="0.25">
      <c r="A93" s="159">
        <v>86</v>
      </c>
      <c r="B93" s="159" t="s">
        <v>172</v>
      </c>
      <c r="C93" s="133" t="s">
        <v>248</v>
      </c>
      <c r="D93" s="133" t="s">
        <v>30</v>
      </c>
      <c r="E93" s="133" t="s">
        <v>178</v>
      </c>
      <c r="F93" s="96" t="s">
        <v>330</v>
      </c>
      <c r="G93" s="96" t="s">
        <v>61</v>
      </c>
      <c r="H93" s="97">
        <v>18.350000000000001</v>
      </c>
      <c r="I93" s="98"/>
      <c r="J93" s="98">
        <v>1</v>
      </c>
      <c r="K93" s="98"/>
      <c r="L93" s="98"/>
      <c r="M93" s="98">
        <v>1</v>
      </c>
      <c r="N93" s="98">
        <v>1</v>
      </c>
      <c r="O93" s="98">
        <v>1</v>
      </c>
      <c r="P93" s="98">
        <v>1</v>
      </c>
      <c r="Q93" s="98"/>
      <c r="R93" s="99">
        <f>'Úklid kategorie'!$F$7</f>
        <v>0</v>
      </c>
      <c r="S93" s="134">
        <f t="shared" si="10"/>
        <v>492.60942000000006</v>
      </c>
      <c r="T93" s="135">
        <f t="shared" si="11"/>
        <v>0</v>
      </c>
      <c r="U93" s="135">
        <f t="shared" si="12"/>
        <v>0</v>
      </c>
      <c r="V93" s="136">
        <f t="shared" si="13"/>
        <v>0</v>
      </c>
      <c r="W93" s="28"/>
      <c r="AH93" s="28"/>
      <c r="AI93" s="28"/>
      <c r="AJ93" s="28"/>
      <c r="AQ93" s="28"/>
      <c r="AR93" s="28"/>
      <c r="AS93" s="28"/>
      <c r="BA93" s="28"/>
      <c r="BB93" s="28"/>
      <c r="BC93" s="28"/>
    </row>
    <row r="94" spans="1:55" x14ac:dyDescent="0.25">
      <c r="A94" s="160">
        <v>87</v>
      </c>
      <c r="B94" s="160" t="s">
        <v>172</v>
      </c>
      <c r="C94" s="129" t="s">
        <v>248</v>
      </c>
      <c r="D94" s="129" t="s">
        <v>31</v>
      </c>
      <c r="E94" s="129" t="s">
        <v>199</v>
      </c>
      <c r="F94" s="100" t="s">
        <v>330</v>
      </c>
      <c r="G94" s="100" t="s">
        <v>62</v>
      </c>
      <c r="H94" s="101">
        <v>82.47</v>
      </c>
      <c r="I94" s="102"/>
      <c r="J94" s="102">
        <v>1</v>
      </c>
      <c r="K94" s="102"/>
      <c r="L94" s="102"/>
      <c r="M94" s="102">
        <v>1</v>
      </c>
      <c r="N94" s="102">
        <v>1</v>
      </c>
      <c r="O94" s="102">
        <v>1</v>
      </c>
      <c r="P94" s="102">
        <v>1</v>
      </c>
      <c r="Q94" s="102"/>
      <c r="R94" s="103">
        <f>'Úklid kategorie'!$F$8</f>
        <v>0</v>
      </c>
      <c r="S94" s="130">
        <f t="shared" si="10"/>
        <v>2213.9236439999995</v>
      </c>
      <c r="T94" s="131">
        <f t="shared" si="11"/>
        <v>0</v>
      </c>
      <c r="U94" s="131">
        <f t="shared" si="12"/>
        <v>0</v>
      </c>
      <c r="V94" s="132">
        <f t="shared" si="13"/>
        <v>0</v>
      </c>
      <c r="W94" s="28"/>
      <c r="AQ94" s="28"/>
      <c r="AR94" s="28"/>
      <c r="AS94" s="28"/>
      <c r="BA94" s="28"/>
      <c r="BB94" s="28"/>
      <c r="BC94" s="28"/>
    </row>
    <row r="95" spans="1:55" x14ac:dyDescent="0.25">
      <c r="A95" s="158">
        <v>88</v>
      </c>
      <c r="B95" s="158" t="s">
        <v>172</v>
      </c>
      <c r="C95" s="124" t="s">
        <v>248</v>
      </c>
      <c r="D95" s="124" t="s">
        <v>252</v>
      </c>
      <c r="E95" s="124" t="s">
        <v>327</v>
      </c>
      <c r="F95" s="125" t="s">
        <v>317</v>
      </c>
      <c r="G95" s="125" t="s">
        <v>63</v>
      </c>
      <c r="H95" s="110">
        <v>2.67</v>
      </c>
      <c r="I95" s="111"/>
      <c r="J95" s="111"/>
      <c r="K95" s="111"/>
      <c r="L95" s="111"/>
      <c r="M95" s="111"/>
      <c r="N95" s="111">
        <v>1</v>
      </c>
      <c r="O95" s="111"/>
      <c r="P95" s="111">
        <v>1</v>
      </c>
      <c r="Q95" s="111"/>
      <c r="R95" s="112">
        <f>'Úklid kategorie'!$F$11</f>
        <v>0</v>
      </c>
      <c r="S95" s="126">
        <f t="shared" si="10"/>
        <v>3.1149999999999998</v>
      </c>
      <c r="T95" s="127">
        <f t="shared" si="11"/>
        <v>0</v>
      </c>
      <c r="U95" s="127">
        <f t="shared" si="12"/>
        <v>0</v>
      </c>
      <c r="V95" s="128">
        <f t="shared" si="13"/>
        <v>0</v>
      </c>
      <c r="W95" s="28"/>
      <c r="AQ95" s="28"/>
      <c r="AR95" s="28"/>
      <c r="AS95" s="28"/>
      <c r="BA95" s="28"/>
      <c r="BB95" s="28"/>
      <c r="BC95" s="28"/>
    </row>
    <row r="96" spans="1:55" s="41" customFormat="1" x14ac:dyDescent="0.25">
      <c r="A96" s="157">
        <v>89</v>
      </c>
      <c r="B96" s="157" t="s">
        <v>172</v>
      </c>
      <c r="C96" s="119" t="s">
        <v>248</v>
      </c>
      <c r="D96" s="119" t="s">
        <v>32</v>
      </c>
      <c r="E96" s="119" t="s">
        <v>181</v>
      </c>
      <c r="F96" s="120" t="s">
        <v>317</v>
      </c>
      <c r="G96" s="120" t="s">
        <v>59</v>
      </c>
      <c r="H96" s="104">
        <v>3.15</v>
      </c>
      <c r="I96" s="105"/>
      <c r="J96" s="105">
        <v>1</v>
      </c>
      <c r="K96" s="105"/>
      <c r="L96" s="105"/>
      <c r="M96" s="105">
        <v>1</v>
      </c>
      <c r="N96" s="105">
        <v>1</v>
      </c>
      <c r="O96" s="105"/>
      <c r="P96" s="105">
        <v>1</v>
      </c>
      <c r="Q96" s="105"/>
      <c r="R96" s="106">
        <f>'Úklid kategorie'!$F$9</f>
        <v>0</v>
      </c>
      <c r="S96" s="121">
        <f t="shared" si="10"/>
        <v>83.512380000000007</v>
      </c>
      <c r="T96" s="122">
        <f t="shared" si="11"/>
        <v>0</v>
      </c>
      <c r="U96" s="122">
        <f t="shared" si="12"/>
        <v>0</v>
      </c>
      <c r="V96" s="123">
        <f t="shared" si="13"/>
        <v>0</v>
      </c>
    </row>
    <row r="97" spans="1:55" s="41" customFormat="1" x14ac:dyDescent="0.25">
      <c r="A97" s="157">
        <v>90</v>
      </c>
      <c r="B97" s="157" t="s">
        <v>172</v>
      </c>
      <c r="C97" s="119" t="s">
        <v>248</v>
      </c>
      <c r="D97" s="119" t="s">
        <v>253</v>
      </c>
      <c r="E97" s="119" t="s">
        <v>21</v>
      </c>
      <c r="F97" s="120" t="s">
        <v>317</v>
      </c>
      <c r="G97" s="120" t="s">
        <v>59</v>
      </c>
      <c r="H97" s="104">
        <v>5.74</v>
      </c>
      <c r="I97" s="105"/>
      <c r="J97" s="105">
        <v>1</v>
      </c>
      <c r="K97" s="105"/>
      <c r="L97" s="105"/>
      <c r="M97" s="105">
        <v>1</v>
      </c>
      <c r="N97" s="105">
        <v>1</v>
      </c>
      <c r="O97" s="105"/>
      <c r="P97" s="105">
        <v>1</v>
      </c>
      <c r="Q97" s="105"/>
      <c r="R97" s="106">
        <f>'Úklid kategorie'!$F$9</f>
        <v>0</v>
      </c>
      <c r="S97" s="121">
        <f t="shared" si="10"/>
        <v>152.17811466666669</v>
      </c>
      <c r="T97" s="122">
        <f t="shared" si="11"/>
        <v>0</v>
      </c>
      <c r="U97" s="122">
        <f t="shared" si="12"/>
        <v>0</v>
      </c>
      <c r="V97" s="123">
        <f t="shared" si="13"/>
        <v>0</v>
      </c>
    </row>
    <row r="98" spans="1:55" s="41" customFormat="1" x14ac:dyDescent="0.25">
      <c r="A98" s="157">
        <v>91</v>
      </c>
      <c r="B98" s="157" t="s">
        <v>172</v>
      </c>
      <c r="C98" s="119" t="s">
        <v>248</v>
      </c>
      <c r="D98" s="119" t="s">
        <v>33</v>
      </c>
      <c r="E98" s="119" t="s">
        <v>179</v>
      </c>
      <c r="F98" s="120" t="s">
        <v>317</v>
      </c>
      <c r="G98" s="120" t="s">
        <v>59</v>
      </c>
      <c r="H98" s="104">
        <v>2.71</v>
      </c>
      <c r="I98" s="105"/>
      <c r="J98" s="105">
        <v>1</v>
      </c>
      <c r="K98" s="105"/>
      <c r="L98" s="105"/>
      <c r="M98" s="105">
        <v>1</v>
      </c>
      <c r="N98" s="105">
        <v>1</v>
      </c>
      <c r="O98" s="105"/>
      <c r="P98" s="105">
        <v>1</v>
      </c>
      <c r="Q98" s="105"/>
      <c r="R98" s="106">
        <f>'Úklid kategorie'!$F$9</f>
        <v>0</v>
      </c>
      <c r="S98" s="121">
        <f t="shared" si="10"/>
        <v>71.847158666666658</v>
      </c>
      <c r="T98" s="122">
        <f t="shared" si="11"/>
        <v>0</v>
      </c>
      <c r="U98" s="122">
        <f t="shared" si="12"/>
        <v>0</v>
      </c>
      <c r="V98" s="123">
        <f t="shared" si="13"/>
        <v>0</v>
      </c>
    </row>
    <row r="99" spans="1:55" s="41" customFormat="1" x14ac:dyDescent="0.25">
      <c r="A99" s="157">
        <v>92</v>
      </c>
      <c r="B99" s="157" t="s">
        <v>172</v>
      </c>
      <c r="C99" s="119" t="s">
        <v>248</v>
      </c>
      <c r="D99" s="119" t="s">
        <v>254</v>
      </c>
      <c r="E99" s="119" t="s">
        <v>23</v>
      </c>
      <c r="F99" s="120" t="s">
        <v>317</v>
      </c>
      <c r="G99" s="120" t="s">
        <v>59</v>
      </c>
      <c r="H99" s="104">
        <v>6.86</v>
      </c>
      <c r="I99" s="105"/>
      <c r="J99" s="105">
        <v>1</v>
      </c>
      <c r="K99" s="105"/>
      <c r="L99" s="105"/>
      <c r="M99" s="105">
        <v>1</v>
      </c>
      <c r="N99" s="105">
        <v>1</v>
      </c>
      <c r="O99" s="105"/>
      <c r="P99" s="105">
        <v>1</v>
      </c>
      <c r="Q99" s="105"/>
      <c r="R99" s="106">
        <f>'Úklid kategorie'!$F$9</f>
        <v>0</v>
      </c>
      <c r="S99" s="121">
        <f t="shared" si="10"/>
        <v>181.87140533333337</v>
      </c>
      <c r="T99" s="122">
        <f t="shared" si="11"/>
        <v>0</v>
      </c>
      <c r="U99" s="122">
        <f t="shared" si="12"/>
        <v>0</v>
      </c>
      <c r="V99" s="123">
        <f t="shared" si="13"/>
        <v>0</v>
      </c>
    </row>
    <row r="100" spans="1:55" s="41" customFormat="1" x14ac:dyDescent="0.25">
      <c r="A100" s="157">
        <v>93</v>
      </c>
      <c r="B100" s="157" t="s">
        <v>172</v>
      </c>
      <c r="C100" s="119" t="s">
        <v>248</v>
      </c>
      <c r="D100" s="119" t="s">
        <v>34</v>
      </c>
      <c r="E100" s="119" t="s">
        <v>179</v>
      </c>
      <c r="F100" s="120" t="s">
        <v>317</v>
      </c>
      <c r="G100" s="120" t="s">
        <v>59</v>
      </c>
      <c r="H100" s="104">
        <v>5.66</v>
      </c>
      <c r="I100" s="105"/>
      <c r="J100" s="105">
        <v>1</v>
      </c>
      <c r="K100" s="105"/>
      <c r="L100" s="105"/>
      <c r="M100" s="105">
        <v>1</v>
      </c>
      <c r="N100" s="105">
        <v>1</v>
      </c>
      <c r="O100" s="105"/>
      <c r="P100" s="105">
        <v>1</v>
      </c>
      <c r="Q100" s="105"/>
      <c r="R100" s="106">
        <f>'Úklid kategorie'!$F$9</f>
        <v>0</v>
      </c>
      <c r="S100" s="121">
        <f t="shared" si="10"/>
        <v>150.05716533333333</v>
      </c>
      <c r="T100" s="122">
        <f t="shared" si="11"/>
        <v>0</v>
      </c>
      <c r="U100" s="122">
        <f t="shared" si="12"/>
        <v>0</v>
      </c>
      <c r="V100" s="123">
        <f t="shared" si="13"/>
        <v>0</v>
      </c>
    </row>
    <row r="101" spans="1:55" s="41" customFormat="1" x14ac:dyDescent="0.25">
      <c r="A101" s="157">
        <v>94</v>
      </c>
      <c r="B101" s="157" t="s">
        <v>172</v>
      </c>
      <c r="C101" s="119" t="s">
        <v>248</v>
      </c>
      <c r="D101" s="119" t="s">
        <v>152</v>
      </c>
      <c r="E101" s="119" t="s">
        <v>23</v>
      </c>
      <c r="F101" s="120" t="s">
        <v>317</v>
      </c>
      <c r="G101" s="120" t="s">
        <v>59</v>
      </c>
      <c r="H101" s="104">
        <v>8.33</v>
      </c>
      <c r="I101" s="105"/>
      <c r="J101" s="105">
        <v>1</v>
      </c>
      <c r="K101" s="105"/>
      <c r="L101" s="105"/>
      <c r="M101" s="105">
        <v>1</v>
      </c>
      <c r="N101" s="105">
        <v>1</v>
      </c>
      <c r="O101" s="105"/>
      <c r="P101" s="105">
        <v>1</v>
      </c>
      <c r="Q101" s="105"/>
      <c r="R101" s="106">
        <f>'Úklid kategorie'!$F$9</f>
        <v>0</v>
      </c>
      <c r="S101" s="121">
        <f t="shared" si="10"/>
        <v>220.84384933333334</v>
      </c>
      <c r="T101" s="122">
        <f t="shared" si="11"/>
        <v>0</v>
      </c>
      <c r="U101" s="122">
        <f t="shared" si="12"/>
        <v>0</v>
      </c>
      <c r="V101" s="123">
        <f t="shared" si="13"/>
        <v>0</v>
      </c>
    </row>
    <row r="102" spans="1:55" s="41" customFormat="1" x14ac:dyDescent="0.25">
      <c r="A102" s="157">
        <v>95</v>
      </c>
      <c r="B102" s="157" t="s">
        <v>172</v>
      </c>
      <c r="C102" s="119" t="s">
        <v>248</v>
      </c>
      <c r="D102" s="119" t="s">
        <v>255</v>
      </c>
      <c r="E102" s="119" t="s">
        <v>181</v>
      </c>
      <c r="F102" s="120" t="s">
        <v>317</v>
      </c>
      <c r="G102" s="120" t="s">
        <v>59</v>
      </c>
      <c r="H102" s="104">
        <v>2.83</v>
      </c>
      <c r="I102" s="105"/>
      <c r="J102" s="105">
        <v>1</v>
      </c>
      <c r="K102" s="105"/>
      <c r="L102" s="105"/>
      <c r="M102" s="105">
        <v>1</v>
      </c>
      <c r="N102" s="105">
        <v>1</v>
      </c>
      <c r="O102" s="105"/>
      <c r="P102" s="105">
        <v>1</v>
      </c>
      <c r="Q102" s="105"/>
      <c r="R102" s="106">
        <f>'Úklid kategorie'!$F$9</f>
        <v>0</v>
      </c>
      <c r="S102" s="121">
        <f t="shared" si="10"/>
        <v>75.028582666666665</v>
      </c>
      <c r="T102" s="122">
        <f t="shared" si="11"/>
        <v>0</v>
      </c>
      <c r="U102" s="122">
        <f t="shared" si="12"/>
        <v>0</v>
      </c>
      <c r="V102" s="123">
        <f t="shared" si="13"/>
        <v>0</v>
      </c>
    </row>
    <row r="103" spans="1:55" s="41" customFormat="1" x14ac:dyDescent="0.25">
      <c r="A103" s="157">
        <v>96</v>
      </c>
      <c r="B103" s="157" t="s">
        <v>172</v>
      </c>
      <c r="C103" s="119" t="s">
        <v>248</v>
      </c>
      <c r="D103" s="119" t="s">
        <v>153</v>
      </c>
      <c r="E103" s="119" t="s">
        <v>21</v>
      </c>
      <c r="F103" s="120" t="s">
        <v>317</v>
      </c>
      <c r="G103" s="120" t="s">
        <v>59</v>
      </c>
      <c r="H103" s="104">
        <v>3.63</v>
      </c>
      <c r="I103" s="105"/>
      <c r="J103" s="105">
        <v>1</v>
      </c>
      <c r="K103" s="105"/>
      <c r="L103" s="105"/>
      <c r="M103" s="105">
        <v>1</v>
      </c>
      <c r="N103" s="105">
        <v>1</v>
      </c>
      <c r="O103" s="105"/>
      <c r="P103" s="105">
        <v>1</v>
      </c>
      <c r="Q103" s="105"/>
      <c r="R103" s="106">
        <f>'Úklid kategorie'!$F$9</f>
        <v>0</v>
      </c>
      <c r="S103" s="121">
        <f t="shared" si="10"/>
        <v>96.238076000000007</v>
      </c>
      <c r="T103" s="122">
        <f t="shared" si="11"/>
        <v>0</v>
      </c>
      <c r="U103" s="122">
        <f t="shared" si="12"/>
        <v>0</v>
      </c>
      <c r="V103" s="123">
        <f t="shared" si="13"/>
        <v>0</v>
      </c>
    </row>
    <row r="104" spans="1:55" x14ac:dyDescent="0.25">
      <c r="A104" s="155">
        <v>97</v>
      </c>
      <c r="B104" s="155" t="s">
        <v>172</v>
      </c>
      <c r="C104" s="87" t="s">
        <v>248</v>
      </c>
      <c r="D104" s="87" t="s">
        <v>256</v>
      </c>
      <c r="E104" s="87" t="s">
        <v>177</v>
      </c>
      <c r="F104" s="88" t="s">
        <v>317</v>
      </c>
      <c r="G104" s="88" t="s">
        <v>58</v>
      </c>
      <c r="H104" s="89">
        <v>19.12</v>
      </c>
      <c r="I104" s="83"/>
      <c r="J104" s="83">
        <v>1</v>
      </c>
      <c r="K104" s="83"/>
      <c r="L104" s="83"/>
      <c r="M104" s="83">
        <v>1</v>
      </c>
      <c r="N104" s="83">
        <v>1</v>
      </c>
      <c r="O104" s="83"/>
      <c r="P104" s="83">
        <v>1</v>
      </c>
      <c r="Q104" s="83"/>
      <c r="R104" s="90">
        <f>'Úklid kategorie'!$F$6</f>
        <v>0</v>
      </c>
      <c r="S104" s="84">
        <f t="shared" si="10"/>
        <v>506.9068906666667</v>
      </c>
      <c r="T104" s="85">
        <f t="shared" si="11"/>
        <v>0</v>
      </c>
      <c r="U104" s="85">
        <f t="shared" si="12"/>
        <v>0</v>
      </c>
      <c r="V104" s="86">
        <f t="shared" si="13"/>
        <v>0</v>
      </c>
      <c r="W104" s="28"/>
      <c r="AH104" s="28"/>
      <c r="AI104" s="28"/>
      <c r="AJ104" s="28"/>
      <c r="AQ104" s="28"/>
      <c r="AR104" s="28"/>
      <c r="AS104" s="28"/>
      <c r="BA104" s="28"/>
      <c r="BB104" s="28"/>
      <c r="BC104" s="28"/>
    </row>
    <row r="105" spans="1:55" x14ac:dyDescent="0.25">
      <c r="A105" s="160">
        <v>98</v>
      </c>
      <c r="B105" s="160" t="s">
        <v>172</v>
      </c>
      <c r="C105" s="129" t="s">
        <v>248</v>
      </c>
      <c r="D105" s="129" t="s">
        <v>35</v>
      </c>
      <c r="E105" s="129" t="s">
        <v>199</v>
      </c>
      <c r="F105" s="100" t="s">
        <v>330</v>
      </c>
      <c r="G105" s="100" t="s">
        <v>62</v>
      </c>
      <c r="H105" s="101">
        <v>79.48</v>
      </c>
      <c r="I105" s="102"/>
      <c r="J105" s="102">
        <v>1</v>
      </c>
      <c r="K105" s="102"/>
      <c r="L105" s="102"/>
      <c r="M105" s="102">
        <v>1</v>
      </c>
      <c r="N105" s="102">
        <v>1</v>
      </c>
      <c r="O105" s="102">
        <v>1</v>
      </c>
      <c r="P105" s="102">
        <v>1</v>
      </c>
      <c r="Q105" s="102"/>
      <c r="R105" s="103">
        <f>'Úklid kategorie'!$F$8</f>
        <v>0</v>
      </c>
      <c r="S105" s="130">
        <f t="shared" si="10"/>
        <v>2133.6564960000001</v>
      </c>
      <c r="T105" s="131">
        <f t="shared" si="11"/>
        <v>0</v>
      </c>
      <c r="U105" s="131">
        <f t="shared" si="12"/>
        <v>0</v>
      </c>
      <c r="V105" s="132">
        <f t="shared" si="13"/>
        <v>0</v>
      </c>
      <c r="W105" s="28"/>
      <c r="AH105" s="28"/>
      <c r="AI105" s="28"/>
      <c r="AJ105" s="28"/>
      <c r="AQ105" s="28"/>
      <c r="AR105" s="28"/>
      <c r="AS105" s="28"/>
      <c r="BA105" s="28"/>
      <c r="BB105" s="28"/>
      <c r="BC105" s="28"/>
    </row>
    <row r="106" spans="1:55" x14ac:dyDescent="0.25">
      <c r="A106" s="161">
        <v>99</v>
      </c>
      <c r="B106" s="161" t="s">
        <v>172</v>
      </c>
      <c r="C106" s="137" t="s">
        <v>248</v>
      </c>
      <c r="D106" s="137" t="s">
        <v>36</v>
      </c>
      <c r="E106" s="137" t="s">
        <v>191</v>
      </c>
      <c r="F106" s="138" t="s">
        <v>330</v>
      </c>
      <c r="G106" s="138" t="s">
        <v>60</v>
      </c>
      <c r="H106" s="107">
        <v>26.71</v>
      </c>
      <c r="I106" s="108"/>
      <c r="J106" s="108"/>
      <c r="K106" s="108"/>
      <c r="L106" s="108"/>
      <c r="M106" s="108">
        <v>1</v>
      </c>
      <c r="N106" s="108">
        <v>1</v>
      </c>
      <c r="O106" s="108"/>
      <c r="P106" s="108">
        <v>1</v>
      </c>
      <c r="Q106" s="108"/>
      <c r="R106" s="109">
        <f>'Úklid kategorie'!$F$10</f>
        <v>0</v>
      </c>
      <c r="S106" s="139">
        <f t="shared" si="10"/>
        <v>147.22195866666667</v>
      </c>
      <c r="T106" s="140">
        <f t="shared" si="11"/>
        <v>0</v>
      </c>
      <c r="U106" s="140">
        <f t="shared" si="12"/>
        <v>0</v>
      </c>
      <c r="V106" s="141">
        <f t="shared" si="13"/>
        <v>0</v>
      </c>
      <c r="W106" s="28"/>
      <c r="AQ106" s="28"/>
      <c r="AR106" s="28"/>
      <c r="AS106" s="28"/>
      <c r="BA106" s="28"/>
      <c r="BB106" s="28"/>
      <c r="BC106" s="28"/>
    </row>
    <row r="107" spans="1:55" x14ac:dyDescent="0.25">
      <c r="A107" s="158">
        <v>100</v>
      </c>
      <c r="B107" s="158" t="s">
        <v>172</v>
      </c>
      <c r="C107" s="124" t="s">
        <v>248</v>
      </c>
      <c r="D107" s="124" t="s">
        <v>257</v>
      </c>
      <c r="E107" s="124" t="s">
        <v>327</v>
      </c>
      <c r="F107" s="125" t="s">
        <v>330</v>
      </c>
      <c r="G107" s="125" t="s">
        <v>63</v>
      </c>
      <c r="H107" s="110">
        <v>2.82</v>
      </c>
      <c r="I107" s="111"/>
      <c r="J107" s="111"/>
      <c r="K107" s="111"/>
      <c r="L107" s="111"/>
      <c r="M107" s="111"/>
      <c r="N107" s="111">
        <v>1</v>
      </c>
      <c r="O107" s="111"/>
      <c r="P107" s="111">
        <v>1</v>
      </c>
      <c r="Q107" s="111"/>
      <c r="R107" s="112">
        <f>'Úklid kategorie'!$F$11</f>
        <v>0</v>
      </c>
      <c r="S107" s="126">
        <f t="shared" si="10"/>
        <v>3.29</v>
      </c>
      <c r="T107" s="127">
        <f t="shared" si="11"/>
        <v>0</v>
      </c>
      <c r="U107" s="127">
        <f t="shared" si="12"/>
        <v>0</v>
      </c>
      <c r="V107" s="128">
        <f t="shared" si="13"/>
        <v>0</v>
      </c>
      <c r="W107" s="28"/>
      <c r="AH107" s="28"/>
      <c r="AI107" s="28"/>
      <c r="AJ107" s="28"/>
      <c r="AQ107" s="28"/>
      <c r="AR107" s="28"/>
      <c r="AS107" s="28"/>
      <c r="BA107" s="28"/>
      <c r="BB107" s="28"/>
      <c r="BC107" s="28"/>
    </row>
    <row r="108" spans="1:55" s="41" customFormat="1" x14ac:dyDescent="0.25">
      <c r="A108" s="155">
        <v>101</v>
      </c>
      <c r="B108" s="155" t="s">
        <v>172</v>
      </c>
      <c r="C108" s="87" t="s">
        <v>248</v>
      </c>
      <c r="D108" s="87" t="s">
        <v>37</v>
      </c>
      <c r="E108" s="87" t="s">
        <v>177</v>
      </c>
      <c r="F108" s="88" t="s">
        <v>317</v>
      </c>
      <c r="G108" s="88" t="s">
        <v>58</v>
      </c>
      <c r="H108" s="89">
        <v>24.98</v>
      </c>
      <c r="I108" s="83"/>
      <c r="J108" s="83">
        <v>1</v>
      </c>
      <c r="K108" s="83"/>
      <c r="L108" s="83"/>
      <c r="M108" s="83">
        <v>1</v>
      </c>
      <c r="N108" s="83">
        <v>1</v>
      </c>
      <c r="O108" s="83"/>
      <c r="P108" s="83">
        <v>1</v>
      </c>
      <c r="Q108" s="83"/>
      <c r="R108" s="90">
        <f>'Úklid kategorie'!$F$6</f>
        <v>0</v>
      </c>
      <c r="S108" s="84">
        <f t="shared" si="10"/>
        <v>662.26642933333335</v>
      </c>
      <c r="T108" s="85">
        <f t="shared" si="11"/>
        <v>0</v>
      </c>
      <c r="U108" s="85">
        <f t="shared" si="12"/>
        <v>0</v>
      </c>
      <c r="V108" s="86">
        <f t="shared" si="13"/>
        <v>0</v>
      </c>
      <c r="W108" s="40"/>
      <c r="AH108" s="40"/>
      <c r="AI108" s="40"/>
      <c r="AJ108" s="40"/>
      <c r="AQ108" s="40"/>
      <c r="AR108" s="40"/>
      <c r="AS108" s="40"/>
      <c r="BA108" s="40"/>
      <c r="BB108" s="40"/>
      <c r="BC108" s="40"/>
    </row>
    <row r="109" spans="1:55" s="41" customFormat="1" x14ac:dyDescent="0.25">
      <c r="A109" s="160">
        <v>102</v>
      </c>
      <c r="B109" s="160" t="s">
        <v>172</v>
      </c>
      <c r="C109" s="129" t="s">
        <v>248</v>
      </c>
      <c r="D109" s="129" t="s">
        <v>38</v>
      </c>
      <c r="E109" s="129" t="s">
        <v>199</v>
      </c>
      <c r="F109" s="100" t="s">
        <v>330</v>
      </c>
      <c r="G109" s="100" t="s">
        <v>62</v>
      </c>
      <c r="H109" s="101">
        <v>48.61</v>
      </c>
      <c r="I109" s="102"/>
      <c r="J109" s="102">
        <v>1</v>
      </c>
      <c r="K109" s="102"/>
      <c r="L109" s="102"/>
      <c r="M109" s="102">
        <v>1</v>
      </c>
      <c r="N109" s="102">
        <v>1</v>
      </c>
      <c r="O109" s="102">
        <v>1</v>
      </c>
      <c r="P109" s="102">
        <v>1</v>
      </c>
      <c r="Q109" s="102"/>
      <c r="R109" s="103">
        <f>'Úklid kategorie'!$F$8</f>
        <v>0</v>
      </c>
      <c r="S109" s="130">
        <f t="shared" si="10"/>
        <v>1304.945172</v>
      </c>
      <c r="T109" s="131">
        <f t="shared" si="11"/>
        <v>0</v>
      </c>
      <c r="U109" s="131">
        <f t="shared" si="12"/>
        <v>0</v>
      </c>
      <c r="V109" s="132">
        <f t="shared" si="13"/>
        <v>0</v>
      </c>
      <c r="W109" s="40"/>
      <c r="AH109" s="40"/>
      <c r="AI109" s="40"/>
      <c r="AJ109" s="40"/>
      <c r="AM109" s="40"/>
      <c r="AP109" s="40"/>
      <c r="AQ109" s="40"/>
      <c r="AR109" s="40"/>
      <c r="AS109" s="40"/>
      <c r="BA109" s="40"/>
      <c r="BB109" s="40"/>
      <c r="BC109" s="40"/>
    </row>
    <row r="110" spans="1:55" s="41" customFormat="1" x14ac:dyDescent="0.25">
      <c r="A110" s="155">
        <v>103</v>
      </c>
      <c r="B110" s="155" t="s">
        <v>172</v>
      </c>
      <c r="C110" s="87" t="s">
        <v>248</v>
      </c>
      <c r="D110" s="87" t="s">
        <v>39</v>
      </c>
      <c r="E110" s="87" t="s">
        <v>197</v>
      </c>
      <c r="F110" s="88" t="s">
        <v>317</v>
      </c>
      <c r="G110" s="88" t="s">
        <v>58</v>
      </c>
      <c r="H110" s="89">
        <v>103.4</v>
      </c>
      <c r="I110" s="83"/>
      <c r="J110" s="83">
        <v>1</v>
      </c>
      <c r="K110" s="83"/>
      <c r="L110" s="83"/>
      <c r="M110" s="83">
        <v>1</v>
      </c>
      <c r="N110" s="83">
        <v>1</v>
      </c>
      <c r="O110" s="83"/>
      <c r="P110" s="83">
        <v>1</v>
      </c>
      <c r="Q110" s="83"/>
      <c r="R110" s="90">
        <f>'Úklid kategorie'!$F$6</f>
        <v>0</v>
      </c>
      <c r="S110" s="84">
        <f t="shared" si="10"/>
        <v>2741.3270133333335</v>
      </c>
      <c r="T110" s="85">
        <f t="shared" si="11"/>
        <v>0</v>
      </c>
      <c r="U110" s="85">
        <f t="shared" si="12"/>
        <v>0</v>
      </c>
      <c r="V110" s="86">
        <f t="shared" si="13"/>
        <v>0</v>
      </c>
      <c r="W110" s="40"/>
      <c r="AH110" s="40"/>
      <c r="AI110" s="40"/>
      <c r="AJ110" s="40"/>
      <c r="AQ110" s="40"/>
      <c r="AR110" s="40"/>
      <c r="AS110" s="40"/>
      <c r="BA110" s="40"/>
      <c r="BB110" s="40"/>
      <c r="BC110" s="40"/>
    </row>
    <row r="111" spans="1:55" x14ac:dyDescent="0.25">
      <c r="A111" s="155">
        <v>104</v>
      </c>
      <c r="B111" s="155" t="s">
        <v>172</v>
      </c>
      <c r="C111" s="87" t="s">
        <v>248</v>
      </c>
      <c r="D111" s="87" t="s">
        <v>258</v>
      </c>
      <c r="E111" s="87" t="s">
        <v>329</v>
      </c>
      <c r="F111" s="88" t="s">
        <v>317</v>
      </c>
      <c r="G111" s="88" t="s">
        <v>58</v>
      </c>
      <c r="H111" s="89">
        <v>22.29</v>
      </c>
      <c r="I111" s="83"/>
      <c r="J111" s="83">
        <v>1</v>
      </c>
      <c r="K111" s="83"/>
      <c r="L111" s="83"/>
      <c r="M111" s="83">
        <v>1</v>
      </c>
      <c r="N111" s="83">
        <v>1</v>
      </c>
      <c r="O111" s="83"/>
      <c r="P111" s="83">
        <v>1</v>
      </c>
      <c r="Q111" s="83"/>
      <c r="R111" s="90">
        <f>'Úklid kategorie'!$F$6</f>
        <v>0</v>
      </c>
      <c r="S111" s="84">
        <f t="shared" si="10"/>
        <v>590.94950799999992</v>
      </c>
      <c r="T111" s="85">
        <f t="shared" si="11"/>
        <v>0</v>
      </c>
      <c r="U111" s="85">
        <f t="shared" si="12"/>
        <v>0</v>
      </c>
      <c r="V111" s="86">
        <f t="shared" si="13"/>
        <v>0</v>
      </c>
      <c r="W111" s="28"/>
      <c r="AH111" s="28"/>
      <c r="AI111" s="28"/>
      <c r="AJ111" s="28"/>
      <c r="AQ111" s="28"/>
      <c r="AR111" s="28"/>
      <c r="AS111" s="28"/>
      <c r="BA111" s="28"/>
      <c r="BB111" s="28"/>
      <c r="BC111" s="28"/>
    </row>
    <row r="112" spans="1:55" x14ac:dyDescent="0.25">
      <c r="A112" s="155">
        <v>105</v>
      </c>
      <c r="B112" s="155" t="s">
        <v>172</v>
      </c>
      <c r="C112" s="87" t="s">
        <v>248</v>
      </c>
      <c r="D112" s="87" t="s">
        <v>40</v>
      </c>
      <c r="E112" s="87" t="s">
        <v>335</v>
      </c>
      <c r="F112" s="88" t="s">
        <v>320</v>
      </c>
      <c r="G112" s="88" t="s">
        <v>58</v>
      </c>
      <c r="H112" s="89">
        <v>242.43</v>
      </c>
      <c r="I112" s="83"/>
      <c r="J112" s="83">
        <v>1</v>
      </c>
      <c r="K112" s="83"/>
      <c r="L112" s="83"/>
      <c r="M112" s="83">
        <v>1</v>
      </c>
      <c r="N112" s="83">
        <v>1</v>
      </c>
      <c r="O112" s="83"/>
      <c r="P112" s="83">
        <v>1</v>
      </c>
      <c r="Q112" s="83"/>
      <c r="R112" s="90">
        <f>'Úklid kategorie'!$F$6</f>
        <v>0</v>
      </c>
      <c r="S112" s="84">
        <f t="shared" si="10"/>
        <v>6427.2718359999999</v>
      </c>
      <c r="T112" s="85">
        <f t="shared" si="11"/>
        <v>0</v>
      </c>
      <c r="U112" s="85">
        <f t="shared" si="12"/>
        <v>0</v>
      </c>
      <c r="V112" s="86">
        <f t="shared" si="13"/>
        <v>0</v>
      </c>
      <c r="W112" s="28"/>
      <c r="AH112" s="28"/>
      <c r="AI112" s="28"/>
      <c r="AJ112" s="28"/>
      <c r="AQ112" s="28"/>
      <c r="AR112" s="28"/>
      <c r="AS112" s="28"/>
      <c r="BA112" s="28"/>
      <c r="BB112" s="28"/>
      <c r="BC112" s="28"/>
    </row>
    <row r="113" spans="1:55" s="41" customFormat="1" x14ac:dyDescent="0.25">
      <c r="A113" s="157">
        <v>106</v>
      </c>
      <c r="B113" s="157" t="s">
        <v>172</v>
      </c>
      <c r="C113" s="119" t="s">
        <v>248</v>
      </c>
      <c r="D113" s="119" t="s">
        <v>111</v>
      </c>
      <c r="E113" s="119" t="s">
        <v>179</v>
      </c>
      <c r="F113" s="120" t="s">
        <v>317</v>
      </c>
      <c r="G113" s="120" t="s">
        <v>59</v>
      </c>
      <c r="H113" s="104">
        <v>4.72</v>
      </c>
      <c r="I113" s="105"/>
      <c r="J113" s="105">
        <v>1</v>
      </c>
      <c r="K113" s="105"/>
      <c r="L113" s="105"/>
      <c r="M113" s="105">
        <v>1</v>
      </c>
      <c r="N113" s="105">
        <v>1</v>
      </c>
      <c r="O113" s="105"/>
      <c r="P113" s="105">
        <v>1</v>
      </c>
      <c r="Q113" s="105"/>
      <c r="R113" s="106">
        <f>'Úklid kategorie'!$F$9</f>
        <v>0</v>
      </c>
      <c r="S113" s="121">
        <f t="shared" si="10"/>
        <v>125.13601066666665</v>
      </c>
      <c r="T113" s="122">
        <f t="shared" si="11"/>
        <v>0</v>
      </c>
      <c r="U113" s="122">
        <f t="shared" si="12"/>
        <v>0</v>
      </c>
      <c r="V113" s="123">
        <f t="shared" si="13"/>
        <v>0</v>
      </c>
    </row>
    <row r="114" spans="1:55" s="41" customFormat="1" x14ac:dyDescent="0.25">
      <c r="A114" s="157">
        <v>107</v>
      </c>
      <c r="B114" s="157" t="s">
        <v>172</v>
      </c>
      <c r="C114" s="119" t="s">
        <v>248</v>
      </c>
      <c r="D114" s="119" t="s">
        <v>259</v>
      </c>
      <c r="E114" s="119" t="s">
        <v>23</v>
      </c>
      <c r="F114" s="120" t="s">
        <v>317</v>
      </c>
      <c r="G114" s="120" t="s">
        <v>59</v>
      </c>
      <c r="H114" s="104">
        <v>4.71</v>
      </c>
      <c r="I114" s="105"/>
      <c r="J114" s="105">
        <v>1</v>
      </c>
      <c r="K114" s="105"/>
      <c r="L114" s="105"/>
      <c r="M114" s="105">
        <v>1</v>
      </c>
      <c r="N114" s="105">
        <v>1</v>
      </c>
      <c r="O114" s="105"/>
      <c r="P114" s="105">
        <v>1</v>
      </c>
      <c r="Q114" s="105"/>
      <c r="R114" s="106">
        <f>'Úklid kategorie'!$F$9</f>
        <v>0</v>
      </c>
      <c r="S114" s="121">
        <f t="shared" si="10"/>
        <v>124.87089199999998</v>
      </c>
      <c r="T114" s="122">
        <f t="shared" si="11"/>
        <v>0</v>
      </c>
      <c r="U114" s="122">
        <f t="shared" si="12"/>
        <v>0</v>
      </c>
      <c r="V114" s="123">
        <f t="shared" si="13"/>
        <v>0</v>
      </c>
    </row>
    <row r="115" spans="1:55" s="41" customFormat="1" x14ac:dyDescent="0.25">
      <c r="A115" s="157">
        <v>108</v>
      </c>
      <c r="B115" s="157" t="s">
        <v>172</v>
      </c>
      <c r="C115" s="119" t="s">
        <v>248</v>
      </c>
      <c r="D115" s="119" t="s">
        <v>110</v>
      </c>
      <c r="E115" s="119" t="s">
        <v>181</v>
      </c>
      <c r="F115" s="120" t="s">
        <v>317</v>
      </c>
      <c r="G115" s="120" t="s">
        <v>59</v>
      </c>
      <c r="H115" s="104">
        <v>4.0599999999999996</v>
      </c>
      <c r="I115" s="105"/>
      <c r="J115" s="105">
        <v>1</v>
      </c>
      <c r="K115" s="105"/>
      <c r="L115" s="105"/>
      <c r="M115" s="105">
        <v>1</v>
      </c>
      <c r="N115" s="105">
        <v>1</v>
      </c>
      <c r="O115" s="105"/>
      <c r="P115" s="105">
        <v>1</v>
      </c>
      <c r="Q115" s="105"/>
      <c r="R115" s="106">
        <f>'Úklid kategorie'!$F$9</f>
        <v>0</v>
      </c>
      <c r="S115" s="121">
        <f t="shared" si="10"/>
        <v>107.63817866666666</v>
      </c>
      <c r="T115" s="122">
        <f t="shared" si="11"/>
        <v>0</v>
      </c>
      <c r="U115" s="122">
        <f t="shared" si="12"/>
        <v>0</v>
      </c>
      <c r="V115" s="123">
        <f t="shared" si="13"/>
        <v>0</v>
      </c>
    </row>
    <row r="116" spans="1:55" s="41" customFormat="1" x14ac:dyDescent="0.25">
      <c r="A116" s="157">
        <v>109</v>
      </c>
      <c r="B116" s="157" t="s">
        <v>172</v>
      </c>
      <c r="C116" s="119" t="s">
        <v>248</v>
      </c>
      <c r="D116" s="119" t="s">
        <v>260</v>
      </c>
      <c r="E116" s="119" t="s">
        <v>21</v>
      </c>
      <c r="F116" s="120" t="s">
        <v>317</v>
      </c>
      <c r="G116" s="120" t="s">
        <v>59</v>
      </c>
      <c r="H116" s="104">
        <v>7.54</v>
      </c>
      <c r="I116" s="105"/>
      <c r="J116" s="105">
        <v>1</v>
      </c>
      <c r="K116" s="105"/>
      <c r="L116" s="105"/>
      <c r="M116" s="105">
        <v>1</v>
      </c>
      <c r="N116" s="105">
        <v>1</v>
      </c>
      <c r="O116" s="105"/>
      <c r="P116" s="105">
        <v>1</v>
      </c>
      <c r="Q116" s="105"/>
      <c r="R116" s="106">
        <f>'Úklid kategorie'!$F$9</f>
        <v>0</v>
      </c>
      <c r="S116" s="121">
        <f t="shared" si="10"/>
        <v>199.89947466666666</v>
      </c>
      <c r="T116" s="122">
        <f t="shared" si="11"/>
        <v>0</v>
      </c>
      <c r="U116" s="122">
        <f t="shared" si="12"/>
        <v>0</v>
      </c>
      <c r="V116" s="123">
        <f t="shared" si="13"/>
        <v>0</v>
      </c>
    </row>
    <row r="117" spans="1:55" x14ac:dyDescent="0.25">
      <c r="A117" s="155">
        <v>110</v>
      </c>
      <c r="B117" s="155" t="s">
        <v>172</v>
      </c>
      <c r="C117" s="87" t="s">
        <v>261</v>
      </c>
      <c r="D117" s="87" t="s">
        <v>154</v>
      </c>
      <c r="E117" s="87" t="s">
        <v>196</v>
      </c>
      <c r="F117" s="88" t="s">
        <v>330</v>
      </c>
      <c r="G117" s="88" t="s">
        <v>58</v>
      </c>
      <c r="H117" s="89">
        <v>32.78</v>
      </c>
      <c r="I117" s="83"/>
      <c r="J117" s="83">
        <v>1</v>
      </c>
      <c r="K117" s="83"/>
      <c r="L117" s="83"/>
      <c r="M117" s="83">
        <v>1</v>
      </c>
      <c r="N117" s="83">
        <v>1</v>
      </c>
      <c r="O117" s="83"/>
      <c r="P117" s="83">
        <v>1</v>
      </c>
      <c r="Q117" s="83"/>
      <c r="R117" s="90">
        <f>'Úklid kategorie'!$F$6</f>
        <v>0</v>
      </c>
      <c r="S117" s="84">
        <f t="shared" si="10"/>
        <v>869.05898933333333</v>
      </c>
      <c r="T117" s="85">
        <f t="shared" si="11"/>
        <v>0</v>
      </c>
      <c r="U117" s="85">
        <f t="shared" si="12"/>
        <v>0</v>
      </c>
      <c r="V117" s="86">
        <f t="shared" si="13"/>
        <v>0</v>
      </c>
      <c r="W117" s="28"/>
      <c r="AH117" s="28"/>
      <c r="AI117" s="28"/>
      <c r="AJ117" s="28"/>
      <c r="AQ117" s="28"/>
      <c r="AR117" s="28"/>
      <c r="AS117" s="28"/>
      <c r="BA117" s="28"/>
      <c r="BB117" s="28"/>
      <c r="BC117" s="28"/>
    </row>
    <row r="118" spans="1:55" x14ac:dyDescent="0.25">
      <c r="A118" s="155">
        <v>111</v>
      </c>
      <c r="B118" s="155" t="s">
        <v>172</v>
      </c>
      <c r="C118" s="87" t="s">
        <v>261</v>
      </c>
      <c r="D118" s="87" t="s">
        <v>155</v>
      </c>
      <c r="E118" s="87" t="s">
        <v>333</v>
      </c>
      <c r="F118" s="88" t="s">
        <v>330</v>
      </c>
      <c r="G118" s="88" t="s">
        <v>58</v>
      </c>
      <c r="H118" s="89">
        <v>2.9</v>
      </c>
      <c r="I118" s="83"/>
      <c r="J118" s="83">
        <v>1</v>
      </c>
      <c r="K118" s="83"/>
      <c r="L118" s="83"/>
      <c r="M118" s="83">
        <v>1</v>
      </c>
      <c r="N118" s="83">
        <v>1</v>
      </c>
      <c r="O118" s="83"/>
      <c r="P118" s="83">
        <v>1</v>
      </c>
      <c r="Q118" s="83"/>
      <c r="R118" s="90">
        <f>'Úklid kategorie'!$F$6</f>
        <v>0</v>
      </c>
      <c r="S118" s="84">
        <f t="shared" si="10"/>
        <v>76.884413333333342</v>
      </c>
      <c r="T118" s="85">
        <f t="shared" si="11"/>
        <v>0</v>
      </c>
      <c r="U118" s="85">
        <f t="shared" si="12"/>
        <v>0</v>
      </c>
      <c r="V118" s="86">
        <f t="shared" si="13"/>
        <v>0</v>
      </c>
      <c r="W118" s="28"/>
      <c r="AH118" s="28"/>
      <c r="AI118" s="28"/>
      <c r="AJ118" s="28"/>
      <c r="AM118" s="28"/>
      <c r="AP118" s="28"/>
      <c r="AQ118" s="28"/>
      <c r="AR118" s="28"/>
      <c r="AS118" s="28"/>
      <c r="BA118" s="28"/>
      <c r="BB118" s="28"/>
      <c r="BC118" s="28"/>
    </row>
    <row r="119" spans="1:55" s="41" customFormat="1" x14ac:dyDescent="0.25">
      <c r="A119" s="155">
        <v>112</v>
      </c>
      <c r="B119" s="155" t="s">
        <v>172</v>
      </c>
      <c r="C119" s="87" t="s">
        <v>261</v>
      </c>
      <c r="D119" s="87" t="s">
        <v>41</v>
      </c>
      <c r="E119" s="87" t="s">
        <v>177</v>
      </c>
      <c r="F119" s="88" t="s">
        <v>317</v>
      </c>
      <c r="G119" s="88" t="s">
        <v>58</v>
      </c>
      <c r="H119" s="89">
        <v>98.39</v>
      </c>
      <c r="I119" s="83"/>
      <c r="J119" s="83">
        <v>1</v>
      </c>
      <c r="K119" s="83"/>
      <c r="L119" s="83"/>
      <c r="M119" s="83">
        <v>1</v>
      </c>
      <c r="N119" s="83">
        <v>1</v>
      </c>
      <c r="O119" s="83"/>
      <c r="P119" s="83">
        <v>1</v>
      </c>
      <c r="Q119" s="83"/>
      <c r="R119" s="90">
        <f>'Úklid kategorie'!$F$6</f>
        <v>0</v>
      </c>
      <c r="S119" s="84">
        <f t="shared" si="10"/>
        <v>2608.5025613333332</v>
      </c>
      <c r="T119" s="85">
        <f t="shared" si="11"/>
        <v>0</v>
      </c>
      <c r="U119" s="85">
        <f t="shared" si="12"/>
        <v>0</v>
      </c>
      <c r="V119" s="86">
        <f t="shared" si="13"/>
        <v>0</v>
      </c>
      <c r="W119" s="40"/>
      <c r="AH119" s="40"/>
      <c r="AI119" s="40"/>
      <c r="AJ119" s="40"/>
      <c r="AQ119" s="40"/>
      <c r="AR119" s="40"/>
      <c r="AS119" s="40"/>
      <c r="BA119" s="40"/>
      <c r="BB119" s="40"/>
      <c r="BC119" s="40"/>
    </row>
    <row r="120" spans="1:55" x14ac:dyDescent="0.25">
      <c r="A120" s="160">
        <v>113</v>
      </c>
      <c r="B120" s="160" t="s">
        <v>172</v>
      </c>
      <c r="C120" s="129" t="s">
        <v>261</v>
      </c>
      <c r="D120" s="129" t="s">
        <v>42</v>
      </c>
      <c r="E120" s="129" t="s">
        <v>199</v>
      </c>
      <c r="F120" s="100" t="s">
        <v>330</v>
      </c>
      <c r="G120" s="100" t="s">
        <v>62</v>
      </c>
      <c r="H120" s="101">
        <v>24.11</v>
      </c>
      <c r="I120" s="102"/>
      <c r="J120" s="102">
        <v>1</v>
      </c>
      <c r="K120" s="102"/>
      <c r="L120" s="102"/>
      <c r="M120" s="102">
        <v>1</v>
      </c>
      <c r="N120" s="102">
        <v>1</v>
      </c>
      <c r="O120" s="102">
        <v>1</v>
      </c>
      <c r="P120" s="102">
        <v>1</v>
      </c>
      <c r="Q120" s="102"/>
      <c r="R120" s="103">
        <f>'Úklid kategorie'!$F$8</f>
        <v>0</v>
      </c>
      <c r="S120" s="130">
        <f t="shared" si="10"/>
        <v>647.23777199999995</v>
      </c>
      <c r="T120" s="131">
        <f t="shared" si="11"/>
        <v>0</v>
      </c>
      <c r="U120" s="131">
        <f t="shared" si="12"/>
        <v>0</v>
      </c>
      <c r="V120" s="132">
        <f t="shared" si="13"/>
        <v>0</v>
      </c>
      <c r="W120" s="28"/>
      <c r="AH120" s="28"/>
      <c r="AI120" s="28"/>
      <c r="AJ120" s="28"/>
      <c r="AQ120" s="28"/>
      <c r="AR120" s="28"/>
      <c r="AS120" s="28"/>
      <c r="BA120" s="28"/>
      <c r="BB120" s="28"/>
      <c r="BC120" s="28"/>
    </row>
    <row r="121" spans="1:55" x14ac:dyDescent="0.25">
      <c r="A121" s="160">
        <v>114</v>
      </c>
      <c r="B121" s="160" t="s">
        <v>172</v>
      </c>
      <c r="C121" s="129" t="s">
        <v>261</v>
      </c>
      <c r="D121" s="129" t="s">
        <v>43</v>
      </c>
      <c r="E121" s="129" t="s">
        <v>199</v>
      </c>
      <c r="F121" s="100" t="s">
        <v>330</v>
      </c>
      <c r="G121" s="100" t="s">
        <v>62</v>
      </c>
      <c r="H121" s="101">
        <v>47.43</v>
      </c>
      <c r="I121" s="102"/>
      <c r="J121" s="102">
        <v>1</v>
      </c>
      <c r="K121" s="102"/>
      <c r="L121" s="102"/>
      <c r="M121" s="102">
        <v>1</v>
      </c>
      <c r="N121" s="102">
        <v>1</v>
      </c>
      <c r="O121" s="102">
        <v>1</v>
      </c>
      <c r="P121" s="102">
        <v>1</v>
      </c>
      <c r="Q121" s="102"/>
      <c r="R121" s="103">
        <f>'Úklid kategorie'!$F$8</f>
        <v>0</v>
      </c>
      <c r="S121" s="130">
        <f t="shared" si="10"/>
        <v>1273.267836</v>
      </c>
      <c r="T121" s="131">
        <f t="shared" si="11"/>
        <v>0</v>
      </c>
      <c r="U121" s="131">
        <f t="shared" si="12"/>
        <v>0</v>
      </c>
      <c r="V121" s="132">
        <f t="shared" si="13"/>
        <v>0</v>
      </c>
      <c r="W121" s="28"/>
      <c r="AH121" s="28"/>
      <c r="AI121" s="28"/>
      <c r="AJ121" s="28"/>
      <c r="AQ121" s="28"/>
      <c r="AR121" s="28"/>
      <c r="AS121" s="28"/>
      <c r="BA121" s="28"/>
      <c r="BB121" s="28"/>
      <c r="BC121" s="28"/>
    </row>
    <row r="122" spans="1:55" s="41" customFormat="1" x14ac:dyDescent="0.25">
      <c r="A122" s="160">
        <v>115</v>
      </c>
      <c r="B122" s="160" t="s">
        <v>172</v>
      </c>
      <c r="C122" s="129" t="s">
        <v>261</v>
      </c>
      <c r="D122" s="129" t="s">
        <v>44</v>
      </c>
      <c r="E122" s="129" t="s">
        <v>199</v>
      </c>
      <c r="F122" s="100" t="s">
        <v>330</v>
      </c>
      <c r="G122" s="100" t="s">
        <v>62</v>
      </c>
      <c r="H122" s="101">
        <v>64.64</v>
      </c>
      <c r="I122" s="102"/>
      <c r="J122" s="102">
        <v>1</v>
      </c>
      <c r="K122" s="102"/>
      <c r="L122" s="102"/>
      <c r="M122" s="102">
        <v>1</v>
      </c>
      <c r="N122" s="102">
        <v>1</v>
      </c>
      <c r="O122" s="102">
        <v>1</v>
      </c>
      <c r="P122" s="102">
        <v>1</v>
      </c>
      <c r="Q122" s="102"/>
      <c r="R122" s="103">
        <f>'Úklid kategorie'!$F$8</f>
        <v>0</v>
      </c>
      <c r="S122" s="130">
        <f t="shared" ref="S122:S185" si="14">(H122*I122*30.4167)+(H122*J122*21)+(H122*K122*4.3452)+(H122*L122*4.3452)+(H122*M122*4.3452)+H122*N122+(H122*O122/3)+(H122*P122/6)+(H122*Q122/12)</f>
        <v>1735.2737280000001</v>
      </c>
      <c r="T122" s="131">
        <f t="shared" ref="T122:T185" si="15">R122*S122</f>
        <v>0</v>
      </c>
      <c r="U122" s="131">
        <f t="shared" ref="U122:U185" si="16">T122*12</f>
        <v>0</v>
      </c>
      <c r="V122" s="132">
        <f t="shared" ref="V122:V185" si="17" xml:space="preserve"> U122*3</f>
        <v>0</v>
      </c>
      <c r="W122" s="40"/>
      <c r="AH122" s="40"/>
      <c r="AI122" s="40"/>
      <c r="AJ122" s="40"/>
      <c r="AQ122" s="40"/>
      <c r="AR122" s="40"/>
      <c r="AS122" s="40"/>
      <c r="BA122" s="40"/>
      <c r="BB122" s="40"/>
      <c r="BC122" s="40"/>
    </row>
    <row r="123" spans="1:55" s="41" customFormat="1" x14ac:dyDescent="0.25">
      <c r="A123" s="159">
        <v>116</v>
      </c>
      <c r="B123" s="159" t="s">
        <v>172</v>
      </c>
      <c r="C123" s="133" t="s">
        <v>261</v>
      </c>
      <c r="D123" s="133" t="s">
        <v>45</v>
      </c>
      <c r="E123" s="133" t="s">
        <v>178</v>
      </c>
      <c r="F123" s="96" t="s">
        <v>331</v>
      </c>
      <c r="G123" s="96" t="s">
        <v>61</v>
      </c>
      <c r="H123" s="97">
        <v>45.91</v>
      </c>
      <c r="I123" s="98"/>
      <c r="J123" s="98">
        <v>1</v>
      </c>
      <c r="K123" s="98"/>
      <c r="L123" s="98"/>
      <c r="M123" s="98">
        <v>1</v>
      </c>
      <c r="N123" s="98">
        <v>1</v>
      </c>
      <c r="O123" s="98">
        <v>1</v>
      </c>
      <c r="P123" s="98">
        <v>1</v>
      </c>
      <c r="Q123" s="98"/>
      <c r="R123" s="99">
        <f>'Úklid kategorie'!$F$7</f>
        <v>0</v>
      </c>
      <c r="S123" s="134">
        <f t="shared" si="14"/>
        <v>1232.4631319999999</v>
      </c>
      <c r="T123" s="135">
        <f t="shared" si="15"/>
        <v>0</v>
      </c>
      <c r="U123" s="135">
        <f t="shared" si="16"/>
        <v>0</v>
      </c>
      <c r="V123" s="136">
        <f t="shared" si="17"/>
        <v>0</v>
      </c>
      <c r="W123" s="40"/>
      <c r="AQ123" s="40"/>
      <c r="AR123" s="40"/>
      <c r="AS123" s="40"/>
      <c r="BA123" s="40"/>
      <c r="BB123" s="40"/>
      <c r="BC123" s="40"/>
    </row>
    <row r="124" spans="1:55" x14ac:dyDescent="0.25">
      <c r="A124" s="159">
        <v>117</v>
      </c>
      <c r="B124" s="159" t="s">
        <v>172</v>
      </c>
      <c r="C124" s="133" t="s">
        <v>261</v>
      </c>
      <c r="D124" s="133" t="s">
        <v>46</v>
      </c>
      <c r="E124" s="133" t="s">
        <v>326</v>
      </c>
      <c r="F124" s="96" t="s">
        <v>331</v>
      </c>
      <c r="G124" s="96" t="s">
        <v>61</v>
      </c>
      <c r="H124" s="97">
        <v>12.1</v>
      </c>
      <c r="I124" s="98"/>
      <c r="J124" s="98">
        <v>1</v>
      </c>
      <c r="K124" s="98"/>
      <c r="L124" s="98"/>
      <c r="M124" s="98">
        <v>1</v>
      </c>
      <c r="N124" s="98">
        <v>1</v>
      </c>
      <c r="O124" s="98">
        <v>1</v>
      </c>
      <c r="P124" s="98">
        <v>1</v>
      </c>
      <c r="Q124" s="98"/>
      <c r="R124" s="99">
        <f>'Úklid kategorie'!$F$7</f>
        <v>0</v>
      </c>
      <c r="S124" s="134">
        <f t="shared" si="14"/>
        <v>324.82692000000003</v>
      </c>
      <c r="T124" s="135">
        <f t="shared" si="15"/>
        <v>0</v>
      </c>
      <c r="U124" s="135">
        <f t="shared" si="16"/>
        <v>0</v>
      </c>
      <c r="V124" s="136">
        <f t="shared" si="17"/>
        <v>0</v>
      </c>
      <c r="W124" s="28"/>
      <c r="AQ124" s="28"/>
      <c r="AR124" s="28"/>
      <c r="AS124" s="28"/>
      <c r="BA124" s="28"/>
      <c r="BB124" s="28"/>
      <c r="BC124" s="28"/>
    </row>
    <row r="125" spans="1:55" x14ac:dyDescent="0.25">
      <c r="A125" s="159">
        <v>118</v>
      </c>
      <c r="B125" s="159" t="s">
        <v>172</v>
      </c>
      <c r="C125" s="133" t="s">
        <v>261</v>
      </c>
      <c r="D125" s="133" t="s">
        <v>47</v>
      </c>
      <c r="E125" s="133" t="s">
        <v>178</v>
      </c>
      <c r="F125" s="96" t="s">
        <v>331</v>
      </c>
      <c r="G125" s="96" t="s">
        <v>61</v>
      </c>
      <c r="H125" s="97">
        <v>13.85</v>
      </c>
      <c r="I125" s="98"/>
      <c r="J125" s="98">
        <v>1</v>
      </c>
      <c r="K125" s="98"/>
      <c r="L125" s="98"/>
      <c r="M125" s="98">
        <v>1</v>
      </c>
      <c r="N125" s="98">
        <v>1</v>
      </c>
      <c r="O125" s="98">
        <v>1</v>
      </c>
      <c r="P125" s="98">
        <v>1</v>
      </c>
      <c r="Q125" s="98"/>
      <c r="R125" s="99">
        <f>'Úklid kategorie'!$F$7</f>
        <v>0</v>
      </c>
      <c r="S125" s="134">
        <f t="shared" si="14"/>
        <v>371.80601999999999</v>
      </c>
      <c r="T125" s="135">
        <f t="shared" si="15"/>
        <v>0</v>
      </c>
      <c r="U125" s="135">
        <f t="shared" si="16"/>
        <v>0</v>
      </c>
      <c r="V125" s="136">
        <f t="shared" si="17"/>
        <v>0</v>
      </c>
      <c r="W125" s="28"/>
      <c r="AQ125" s="28"/>
      <c r="AR125" s="28"/>
      <c r="AS125" s="28"/>
      <c r="BA125" s="28"/>
      <c r="BB125" s="28"/>
      <c r="BC125" s="28"/>
    </row>
    <row r="126" spans="1:55" x14ac:dyDescent="0.25">
      <c r="A126" s="159">
        <v>119</v>
      </c>
      <c r="B126" s="159" t="s">
        <v>172</v>
      </c>
      <c r="C126" s="133" t="s">
        <v>261</v>
      </c>
      <c r="D126" s="133" t="s">
        <v>48</v>
      </c>
      <c r="E126" s="133" t="s">
        <v>178</v>
      </c>
      <c r="F126" s="96" t="s">
        <v>331</v>
      </c>
      <c r="G126" s="96" t="s">
        <v>61</v>
      </c>
      <c r="H126" s="97">
        <v>21.42</v>
      </c>
      <c r="I126" s="98"/>
      <c r="J126" s="98">
        <v>1</v>
      </c>
      <c r="K126" s="98"/>
      <c r="L126" s="98"/>
      <c r="M126" s="98">
        <v>1</v>
      </c>
      <c r="N126" s="98">
        <v>1</v>
      </c>
      <c r="O126" s="98">
        <v>1</v>
      </c>
      <c r="P126" s="98">
        <v>1</v>
      </c>
      <c r="Q126" s="98"/>
      <c r="R126" s="99">
        <f>'Úklid kategorie'!$F$7</f>
        <v>0</v>
      </c>
      <c r="S126" s="134">
        <f t="shared" si="14"/>
        <v>575.0241840000001</v>
      </c>
      <c r="T126" s="135">
        <f t="shared" si="15"/>
        <v>0</v>
      </c>
      <c r="U126" s="135">
        <f t="shared" si="16"/>
        <v>0</v>
      </c>
      <c r="V126" s="136">
        <f t="shared" si="17"/>
        <v>0</v>
      </c>
      <c r="W126" s="28"/>
      <c r="AH126" s="28"/>
      <c r="AI126" s="28"/>
      <c r="AJ126" s="28"/>
      <c r="AQ126" s="28"/>
      <c r="AR126" s="28"/>
      <c r="AS126" s="28"/>
      <c r="BA126" s="28"/>
      <c r="BB126" s="28"/>
      <c r="BC126" s="28"/>
    </row>
    <row r="127" spans="1:55" x14ac:dyDescent="0.25">
      <c r="A127" s="159">
        <v>120</v>
      </c>
      <c r="B127" s="159" t="s">
        <v>172</v>
      </c>
      <c r="C127" s="133" t="s">
        <v>261</v>
      </c>
      <c r="D127" s="133" t="s">
        <v>49</v>
      </c>
      <c r="E127" s="133" t="s">
        <v>178</v>
      </c>
      <c r="F127" s="96" t="s">
        <v>331</v>
      </c>
      <c r="G127" s="96" t="s">
        <v>61</v>
      </c>
      <c r="H127" s="97">
        <v>13.81</v>
      </c>
      <c r="I127" s="98"/>
      <c r="J127" s="98">
        <v>1</v>
      </c>
      <c r="K127" s="98"/>
      <c r="L127" s="98"/>
      <c r="M127" s="98">
        <v>1</v>
      </c>
      <c r="N127" s="98">
        <v>1</v>
      </c>
      <c r="O127" s="98">
        <v>1</v>
      </c>
      <c r="P127" s="98">
        <v>1</v>
      </c>
      <c r="Q127" s="98"/>
      <c r="R127" s="99">
        <f>'Úklid kategorie'!$F$7</f>
        <v>0</v>
      </c>
      <c r="S127" s="134">
        <f t="shared" si="14"/>
        <v>370.732212</v>
      </c>
      <c r="T127" s="135">
        <f t="shared" si="15"/>
        <v>0</v>
      </c>
      <c r="U127" s="135">
        <f t="shared" si="16"/>
        <v>0</v>
      </c>
      <c r="V127" s="136">
        <f t="shared" si="17"/>
        <v>0</v>
      </c>
      <c r="W127" s="28"/>
      <c r="AQ127" s="28"/>
      <c r="AR127" s="28"/>
      <c r="AS127" s="28"/>
      <c r="BA127" s="28"/>
      <c r="BB127" s="28"/>
      <c r="BC127" s="28"/>
    </row>
    <row r="128" spans="1:55" x14ac:dyDescent="0.25">
      <c r="A128" s="159">
        <v>121</v>
      </c>
      <c r="B128" s="159" t="s">
        <v>172</v>
      </c>
      <c r="C128" s="133" t="s">
        <v>261</v>
      </c>
      <c r="D128" s="133" t="s">
        <v>50</v>
      </c>
      <c r="E128" s="133" t="s">
        <v>178</v>
      </c>
      <c r="F128" s="96" t="s">
        <v>331</v>
      </c>
      <c r="G128" s="96" t="s">
        <v>61</v>
      </c>
      <c r="H128" s="97">
        <v>15.62</v>
      </c>
      <c r="I128" s="98"/>
      <c r="J128" s="98">
        <v>1</v>
      </c>
      <c r="K128" s="98"/>
      <c r="L128" s="98"/>
      <c r="M128" s="98">
        <v>1</v>
      </c>
      <c r="N128" s="98">
        <v>1</v>
      </c>
      <c r="O128" s="98">
        <v>1</v>
      </c>
      <c r="P128" s="98">
        <v>1</v>
      </c>
      <c r="Q128" s="98"/>
      <c r="R128" s="99">
        <f>'Úklid kategorie'!$F$7</f>
        <v>0</v>
      </c>
      <c r="S128" s="134">
        <f t="shared" si="14"/>
        <v>419.322024</v>
      </c>
      <c r="T128" s="135">
        <f t="shared" si="15"/>
        <v>0</v>
      </c>
      <c r="U128" s="135">
        <f t="shared" si="16"/>
        <v>0</v>
      </c>
      <c r="V128" s="136">
        <f t="shared" si="17"/>
        <v>0</v>
      </c>
      <c r="W128" s="28"/>
      <c r="AH128" s="28"/>
      <c r="AI128" s="28"/>
      <c r="AJ128" s="28"/>
      <c r="AQ128" s="28"/>
      <c r="AR128" s="28"/>
      <c r="AS128" s="28"/>
      <c r="BA128" s="28"/>
      <c r="BB128" s="28"/>
      <c r="BC128" s="28"/>
    </row>
    <row r="129" spans="1:55" s="41" customFormat="1" x14ac:dyDescent="0.25">
      <c r="A129" s="159">
        <v>122</v>
      </c>
      <c r="B129" s="159" t="s">
        <v>172</v>
      </c>
      <c r="C129" s="133" t="s">
        <v>261</v>
      </c>
      <c r="D129" s="133" t="s">
        <v>51</v>
      </c>
      <c r="E129" s="133" t="s">
        <v>178</v>
      </c>
      <c r="F129" s="96" t="s">
        <v>331</v>
      </c>
      <c r="G129" s="96" t="s">
        <v>61</v>
      </c>
      <c r="H129" s="97">
        <v>17.37</v>
      </c>
      <c r="I129" s="98"/>
      <c r="J129" s="98">
        <v>1</v>
      </c>
      <c r="K129" s="98"/>
      <c r="L129" s="98"/>
      <c r="M129" s="98">
        <v>1</v>
      </c>
      <c r="N129" s="98">
        <v>1</v>
      </c>
      <c r="O129" s="98">
        <v>1</v>
      </c>
      <c r="P129" s="98">
        <v>1</v>
      </c>
      <c r="Q129" s="98"/>
      <c r="R129" s="99">
        <f>'Úklid kategorie'!$F$7</f>
        <v>0</v>
      </c>
      <c r="S129" s="134">
        <f t="shared" si="14"/>
        <v>466.30112400000007</v>
      </c>
      <c r="T129" s="135">
        <f t="shared" si="15"/>
        <v>0</v>
      </c>
      <c r="U129" s="135">
        <f t="shared" si="16"/>
        <v>0</v>
      </c>
      <c r="V129" s="136">
        <f t="shared" si="17"/>
        <v>0</v>
      </c>
      <c r="W129" s="40"/>
      <c r="AQ129" s="40"/>
      <c r="AR129" s="40"/>
      <c r="AS129" s="40"/>
      <c r="BA129" s="40"/>
      <c r="BB129" s="40"/>
      <c r="BC129" s="40"/>
    </row>
    <row r="130" spans="1:55" x14ac:dyDescent="0.25">
      <c r="A130" s="159">
        <v>123</v>
      </c>
      <c r="B130" s="159" t="s">
        <v>172</v>
      </c>
      <c r="C130" s="133" t="s">
        <v>261</v>
      </c>
      <c r="D130" s="133" t="s">
        <v>262</v>
      </c>
      <c r="E130" s="133" t="s">
        <v>178</v>
      </c>
      <c r="F130" s="96" t="s">
        <v>331</v>
      </c>
      <c r="G130" s="96" t="s">
        <v>61</v>
      </c>
      <c r="H130" s="97">
        <v>18.38</v>
      </c>
      <c r="I130" s="98"/>
      <c r="J130" s="98">
        <v>1</v>
      </c>
      <c r="K130" s="98"/>
      <c r="L130" s="98"/>
      <c r="M130" s="98">
        <v>1</v>
      </c>
      <c r="N130" s="98">
        <v>1</v>
      </c>
      <c r="O130" s="98">
        <v>1</v>
      </c>
      <c r="P130" s="98">
        <v>1</v>
      </c>
      <c r="Q130" s="98"/>
      <c r="R130" s="99">
        <f>'Úklid kategorie'!$F$7</f>
        <v>0</v>
      </c>
      <c r="S130" s="134">
        <f t="shared" si="14"/>
        <v>493.41477599999996</v>
      </c>
      <c r="T130" s="135">
        <f t="shared" si="15"/>
        <v>0</v>
      </c>
      <c r="U130" s="135">
        <f t="shared" si="16"/>
        <v>0</v>
      </c>
      <c r="V130" s="136">
        <f t="shared" si="17"/>
        <v>0</v>
      </c>
      <c r="W130" s="28"/>
      <c r="AQ130" s="28"/>
      <c r="AR130" s="28"/>
      <c r="AS130" s="28"/>
      <c r="BA130" s="28"/>
      <c r="BB130" s="28"/>
      <c r="BC130" s="28"/>
    </row>
    <row r="131" spans="1:55" x14ac:dyDescent="0.25">
      <c r="A131" s="159">
        <v>124</v>
      </c>
      <c r="B131" s="159" t="s">
        <v>172</v>
      </c>
      <c r="C131" s="133" t="s">
        <v>261</v>
      </c>
      <c r="D131" s="133" t="s">
        <v>52</v>
      </c>
      <c r="E131" s="133" t="s">
        <v>178</v>
      </c>
      <c r="F131" s="96" t="s">
        <v>331</v>
      </c>
      <c r="G131" s="96" t="s">
        <v>61</v>
      </c>
      <c r="H131" s="97">
        <v>11.54</v>
      </c>
      <c r="I131" s="98"/>
      <c r="J131" s="98">
        <v>1</v>
      </c>
      <c r="K131" s="98"/>
      <c r="L131" s="98"/>
      <c r="M131" s="98">
        <v>1</v>
      </c>
      <c r="N131" s="98">
        <v>1</v>
      </c>
      <c r="O131" s="98">
        <v>1</v>
      </c>
      <c r="P131" s="98">
        <v>1</v>
      </c>
      <c r="Q131" s="98"/>
      <c r="R131" s="99">
        <f>'Úklid kategorie'!$F$7</f>
        <v>0</v>
      </c>
      <c r="S131" s="134">
        <f t="shared" si="14"/>
        <v>309.79360800000006</v>
      </c>
      <c r="T131" s="135">
        <f t="shared" si="15"/>
        <v>0</v>
      </c>
      <c r="U131" s="135">
        <f t="shared" si="16"/>
        <v>0</v>
      </c>
      <c r="V131" s="136">
        <f t="shared" si="17"/>
        <v>0</v>
      </c>
      <c r="W131" s="28"/>
      <c r="AQ131" s="28"/>
      <c r="AR131" s="28"/>
      <c r="AS131" s="28"/>
      <c r="BA131" s="28"/>
      <c r="BB131" s="28"/>
      <c r="BC131" s="28"/>
    </row>
    <row r="132" spans="1:55" x14ac:dyDescent="0.25">
      <c r="A132" s="159">
        <v>125</v>
      </c>
      <c r="B132" s="159" t="s">
        <v>172</v>
      </c>
      <c r="C132" s="133" t="s">
        <v>261</v>
      </c>
      <c r="D132" s="133" t="s">
        <v>53</v>
      </c>
      <c r="E132" s="133" t="s">
        <v>178</v>
      </c>
      <c r="F132" s="96" t="s">
        <v>331</v>
      </c>
      <c r="G132" s="96" t="s">
        <v>61</v>
      </c>
      <c r="H132" s="97">
        <v>11.33</v>
      </c>
      <c r="I132" s="98"/>
      <c r="J132" s="98">
        <v>1</v>
      </c>
      <c r="K132" s="98"/>
      <c r="L132" s="98"/>
      <c r="M132" s="98">
        <v>1</v>
      </c>
      <c r="N132" s="98">
        <v>1</v>
      </c>
      <c r="O132" s="98">
        <v>1</v>
      </c>
      <c r="P132" s="98">
        <v>1</v>
      </c>
      <c r="Q132" s="98"/>
      <c r="R132" s="99">
        <f>'Úklid kategorie'!$F$7</f>
        <v>0</v>
      </c>
      <c r="S132" s="134">
        <f t="shared" si="14"/>
        <v>304.15611599999994</v>
      </c>
      <c r="T132" s="135">
        <f t="shared" si="15"/>
        <v>0</v>
      </c>
      <c r="U132" s="135">
        <f t="shared" si="16"/>
        <v>0</v>
      </c>
      <c r="V132" s="136">
        <f t="shared" si="17"/>
        <v>0</v>
      </c>
      <c r="W132" s="28"/>
      <c r="AQ132" s="28"/>
      <c r="AR132" s="28"/>
      <c r="AS132" s="28"/>
      <c r="BA132" s="28"/>
      <c r="BB132" s="28"/>
      <c r="BC132" s="28"/>
    </row>
    <row r="133" spans="1:55" x14ac:dyDescent="0.25">
      <c r="A133" s="159">
        <v>126</v>
      </c>
      <c r="B133" s="159" t="s">
        <v>172</v>
      </c>
      <c r="C133" s="133" t="s">
        <v>261</v>
      </c>
      <c r="D133" s="133" t="s">
        <v>54</v>
      </c>
      <c r="E133" s="133" t="s">
        <v>178</v>
      </c>
      <c r="F133" s="96" t="s">
        <v>331</v>
      </c>
      <c r="G133" s="96" t="s">
        <v>61</v>
      </c>
      <c r="H133" s="97">
        <v>14.8</v>
      </c>
      <c r="I133" s="98"/>
      <c r="J133" s="98">
        <v>1</v>
      </c>
      <c r="K133" s="98"/>
      <c r="L133" s="98"/>
      <c r="M133" s="98">
        <v>1</v>
      </c>
      <c r="N133" s="98">
        <v>1</v>
      </c>
      <c r="O133" s="98">
        <v>1</v>
      </c>
      <c r="P133" s="98">
        <v>1</v>
      </c>
      <c r="Q133" s="98"/>
      <c r="R133" s="99">
        <f>'Úklid kategorie'!$F$7</f>
        <v>0</v>
      </c>
      <c r="S133" s="134">
        <f t="shared" si="14"/>
        <v>397.30896000000001</v>
      </c>
      <c r="T133" s="135">
        <f t="shared" si="15"/>
        <v>0</v>
      </c>
      <c r="U133" s="135">
        <f t="shared" si="16"/>
        <v>0</v>
      </c>
      <c r="V133" s="136">
        <f t="shared" si="17"/>
        <v>0</v>
      </c>
      <c r="W133" s="28"/>
      <c r="AH133" s="28"/>
      <c r="AI133" s="28"/>
      <c r="AJ133" s="28"/>
      <c r="AQ133" s="28"/>
      <c r="AR133" s="28"/>
      <c r="AS133" s="28"/>
      <c r="BA133" s="28"/>
      <c r="BB133" s="28"/>
      <c r="BC133" s="28"/>
    </row>
    <row r="134" spans="1:55" s="41" customFormat="1" x14ac:dyDescent="0.25">
      <c r="A134" s="157">
        <v>127</v>
      </c>
      <c r="B134" s="157" t="s">
        <v>172</v>
      </c>
      <c r="C134" s="119" t="s">
        <v>261</v>
      </c>
      <c r="D134" s="119" t="s">
        <v>55</v>
      </c>
      <c r="E134" s="119" t="s">
        <v>181</v>
      </c>
      <c r="F134" s="120" t="s">
        <v>317</v>
      </c>
      <c r="G134" s="120" t="s">
        <v>59</v>
      </c>
      <c r="H134" s="104">
        <v>2.1800000000000002</v>
      </c>
      <c r="I134" s="105"/>
      <c r="J134" s="105">
        <v>1</v>
      </c>
      <c r="K134" s="105"/>
      <c r="L134" s="105"/>
      <c r="M134" s="105">
        <v>1</v>
      </c>
      <c r="N134" s="105">
        <v>1</v>
      </c>
      <c r="O134" s="105"/>
      <c r="P134" s="105">
        <v>1</v>
      </c>
      <c r="Q134" s="105"/>
      <c r="R134" s="106">
        <f>'Úklid kategorie'!$F$9</f>
        <v>0</v>
      </c>
      <c r="S134" s="121">
        <f t="shared" si="14"/>
        <v>57.795869333333343</v>
      </c>
      <c r="T134" s="122">
        <f t="shared" si="15"/>
        <v>0</v>
      </c>
      <c r="U134" s="122">
        <f t="shared" si="16"/>
        <v>0</v>
      </c>
      <c r="V134" s="123">
        <f t="shared" si="17"/>
        <v>0</v>
      </c>
    </row>
    <row r="135" spans="1:55" s="41" customFormat="1" x14ac:dyDescent="0.25">
      <c r="A135" s="157">
        <v>128</v>
      </c>
      <c r="B135" s="157" t="s">
        <v>172</v>
      </c>
      <c r="C135" s="119" t="s">
        <v>261</v>
      </c>
      <c r="D135" s="119" t="s">
        <v>263</v>
      </c>
      <c r="E135" s="119" t="s">
        <v>21</v>
      </c>
      <c r="F135" s="120" t="s">
        <v>317</v>
      </c>
      <c r="G135" s="120" t="s">
        <v>59</v>
      </c>
      <c r="H135" s="104">
        <v>3.44</v>
      </c>
      <c r="I135" s="105"/>
      <c r="J135" s="105">
        <v>1</v>
      </c>
      <c r="K135" s="105"/>
      <c r="L135" s="105"/>
      <c r="M135" s="105">
        <v>1</v>
      </c>
      <c r="N135" s="105">
        <v>1</v>
      </c>
      <c r="O135" s="105"/>
      <c r="P135" s="105">
        <v>1</v>
      </c>
      <c r="Q135" s="105"/>
      <c r="R135" s="106">
        <f>'Úklid kategorie'!$F$9</f>
        <v>0</v>
      </c>
      <c r="S135" s="121">
        <f t="shared" si="14"/>
        <v>91.200821333333337</v>
      </c>
      <c r="T135" s="122">
        <f t="shared" si="15"/>
        <v>0</v>
      </c>
      <c r="U135" s="122">
        <f t="shared" si="16"/>
        <v>0</v>
      </c>
      <c r="V135" s="123">
        <f t="shared" si="17"/>
        <v>0</v>
      </c>
    </row>
    <row r="136" spans="1:55" s="41" customFormat="1" x14ac:dyDescent="0.25">
      <c r="A136" s="157">
        <v>129</v>
      </c>
      <c r="B136" s="157" t="s">
        <v>172</v>
      </c>
      <c r="C136" s="119" t="s">
        <v>261</v>
      </c>
      <c r="D136" s="119" t="s">
        <v>56</v>
      </c>
      <c r="E136" s="119" t="s">
        <v>179</v>
      </c>
      <c r="F136" s="120" t="s">
        <v>317</v>
      </c>
      <c r="G136" s="120" t="s">
        <v>59</v>
      </c>
      <c r="H136" s="104">
        <v>5.16</v>
      </c>
      <c r="I136" s="105"/>
      <c r="J136" s="105">
        <v>1</v>
      </c>
      <c r="K136" s="105"/>
      <c r="L136" s="105"/>
      <c r="M136" s="105">
        <v>1</v>
      </c>
      <c r="N136" s="105">
        <v>1</v>
      </c>
      <c r="O136" s="105"/>
      <c r="P136" s="105">
        <v>1</v>
      </c>
      <c r="Q136" s="105"/>
      <c r="R136" s="106">
        <f>'Úklid kategorie'!$F$9</f>
        <v>0</v>
      </c>
      <c r="S136" s="121">
        <f t="shared" si="14"/>
        <v>136.801232</v>
      </c>
      <c r="T136" s="122">
        <f t="shared" si="15"/>
        <v>0</v>
      </c>
      <c r="U136" s="122">
        <f t="shared" si="16"/>
        <v>0</v>
      </c>
      <c r="V136" s="123">
        <f t="shared" si="17"/>
        <v>0</v>
      </c>
    </row>
    <row r="137" spans="1:55" s="41" customFormat="1" x14ac:dyDescent="0.25">
      <c r="A137" s="157">
        <v>130</v>
      </c>
      <c r="B137" s="157" t="s">
        <v>172</v>
      </c>
      <c r="C137" s="119" t="s">
        <v>261</v>
      </c>
      <c r="D137" s="119" t="s">
        <v>264</v>
      </c>
      <c r="E137" s="119" t="s">
        <v>23</v>
      </c>
      <c r="F137" s="120" t="s">
        <v>317</v>
      </c>
      <c r="G137" s="120" t="s">
        <v>59</v>
      </c>
      <c r="H137" s="104">
        <v>8.5</v>
      </c>
      <c r="I137" s="105"/>
      <c r="J137" s="105">
        <v>1</v>
      </c>
      <c r="K137" s="105"/>
      <c r="L137" s="105"/>
      <c r="M137" s="105">
        <v>1</v>
      </c>
      <c r="N137" s="105">
        <v>1</v>
      </c>
      <c r="O137" s="105"/>
      <c r="P137" s="105">
        <v>1</v>
      </c>
      <c r="Q137" s="105"/>
      <c r="R137" s="106">
        <f>'Úklid kategorie'!$F$9</f>
        <v>0</v>
      </c>
      <c r="S137" s="121">
        <f t="shared" si="14"/>
        <v>225.35086666666666</v>
      </c>
      <c r="T137" s="122">
        <f t="shared" si="15"/>
        <v>0</v>
      </c>
      <c r="U137" s="122">
        <f t="shared" si="16"/>
        <v>0</v>
      </c>
      <c r="V137" s="123">
        <f t="shared" si="17"/>
        <v>0</v>
      </c>
    </row>
    <row r="138" spans="1:55" s="41" customFormat="1" x14ac:dyDescent="0.25">
      <c r="A138" s="157">
        <v>131</v>
      </c>
      <c r="B138" s="157" t="s">
        <v>172</v>
      </c>
      <c r="C138" s="119" t="s">
        <v>261</v>
      </c>
      <c r="D138" s="119" t="s">
        <v>125</v>
      </c>
      <c r="E138" s="119" t="s">
        <v>179</v>
      </c>
      <c r="F138" s="120" t="s">
        <v>317</v>
      </c>
      <c r="G138" s="120" t="s">
        <v>59</v>
      </c>
      <c r="H138" s="104">
        <v>2.4700000000000002</v>
      </c>
      <c r="I138" s="105"/>
      <c r="J138" s="105">
        <v>1</v>
      </c>
      <c r="K138" s="105"/>
      <c r="L138" s="105"/>
      <c r="M138" s="105">
        <v>1</v>
      </c>
      <c r="N138" s="105">
        <v>1</v>
      </c>
      <c r="O138" s="105"/>
      <c r="P138" s="105">
        <v>1</v>
      </c>
      <c r="Q138" s="105"/>
      <c r="R138" s="106">
        <f>'Úklid kategorie'!$F$9</f>
        <v>0</v>
      </c>
      <c r="S138" s="121">
        <f t="shared" si="14"/>
        <v>65.484310666666673</v>
      </c>
      <c r="T138" s="122">
        <f t="shared" si="15"/>
        <v>0</v>
      </c>
      <c r="U138" s="122">
        <f t="shared" si="16"/>
        <v>0</v>
      </c>
      <c r="V138" s="123">
        <f t="shared" si="17"/>
        <v>0</v>
      </c>
    </row>
    <row r="139" spans="1:55" s="41" customFormat="1" x14ac:dyDescent="0.25">
      <c r="A139" s="157">
        <v>132</v>
      </c>
      <c r="B139" s="157" t="s">
        <v>172</v>
      </c>
      <c r="C139" s="119" t="s">
        <v>261</v>
      </c>
      <c r="D139" s="119" t="s">
        <v>265</v>
      </c>
      <c r="E139" s="119" t="s">
        <v>23</v>
      </c>
      <c r="F139" s="120" t="s">
        <v>317</v>
      </c>
      <c r="G139" s="120" t="s">
        <v>59</v>
      </c>
      <c r="H139" s="104">
        <v>7.26</v>
      </c>
      <c r="I139" s="105"/>
      <c r="J139" s="105">
        <v>1</v>
      </c>
      <c r="K139" s="105"/>
      <c r="L139" s="105"/>
      <c r="M139" s="105">
        <v>1</v>
      </c>
      <c r="N139" s="105">
        <v>1</v>
      </c>
      <c r="O139" s="105"/>
      <c r="P139" s="105">
        <v>1</v>
      </c>
      <c r="Q139" s="105"/>
      <c r="R139" s="106">
        <f>'Úklid kategorie'!$F$9</f>
        <v>0</v>
      </c>
      <c r="S139" s="121">
        <f t="shared" si="14"/>
        <v>192.47615200000001</v>
      </c>
      <c r="T139" s="122">
        <f t="shared" si="15"/>
        <v>0</v>
      </c>
      <c r="U139" s="122">
        <f t="shared" si="16"/>
        <v>0</v>
      </c>
      <c r="V139" s="123">
        <f t="shared" si="17"/>
        <v>0</v>
      </c>
    </row>
    <row r="140" spans="1:55" s="41" customFormat="1" x14ac:dyDescent="0.25">
      <c r="A140" s="157">
        <v>133</v>
      </c>
      <c r="B140" s="157" t="s">
        <v>172</v>
      </c>
      <c r="C140" s="119" t="s">
        <v>261</v>
      </c>
      <c r="D140" s="119" t="s">
        <v>116</v>
      </c>
      <c r="E140" s="119" t="s">
        <v>181</v>
      </c>
      <c r="F140" s="120" t="s">
        <v>317</v>
      </c>
      <c r="G140" s="120" t="s">
        <v>59</v>
      </c>
      <c r="H140" s="104">
        <v>3.08</v>
      </c>
      <c r="I140" s="105"/>
      <c r="J140" s="105">
        <v>1</v>
      </c>
      <c r="K140" s="105"/>
      <c r="L140" s="105"/>
      <c r="M140" s="105">
        <v>1</v>
      </c>
      <c r="N140" s="105">
        <v>1</v>
      </c>
      <c r="O140" s="105"/>
      <c r="P140" s="105">
        <v>1</v>
      </c>
      <c r="Q140" s="105"/>
      <c r="R140" s="106">
        <f>'Úklid kategorie'!$F$9</f>
        <v>0</v>
      </c>
      <c r="S140" s="121">
        <f t="shared" si="14"/>
        <v>81.656549333333345</v>
      </c>
      <c r="T140" s="122">
        <f t="shared" si="15"/>
        <v>0</v>
      </c>
      <c r="U140" s="122">
        <f t="shared" si="16"/>
        <v>0</v>
      </c>
      <c r="V140" s="123">
        <f t="shared" si="17"/>
        <v>0</v>
      </c>
    </row>
    <row r="141" spans="1:55" s="41" customFormat="1" x14ac:dyDescent="0.25">
      <c r="A141" s="157">
        <v>134</v>
      </c>
      <c r="B141" s="157" t="s">
        <v>172</v>
      </c>
      <c r="C141" s="119" t="s">
        <v>261</v>
      </c>
      <c r="D141" s="119" t="s">
        <v>266</v>
      </c>
      <c r="E141" s="119" t="s">
        <v>21</v>
      </c>
      <c r="F141" s="120" t="s">
        <v>317</v>
      </c>
      <c r="G141" s="120" t="s">
        <v>59</v>
      </c>
      <c r="H141" s="104">
        <v>5.78</v>
      </c>
      <c r="I141" s="105"/>
      <c r="J141" s="105">
        <v>1</v>
      </c>
      <c r="K141" s="105"/>
      <c r="L141" s="105"/>
      <c r="M141" s="105">
        <v>1</v>
      </c>
      <c r="N141" s="105">
        <v>1</v>
      </c>
      <c r="O141" s="105"/>
      <c r="P141" s="105">
        <v>1</v>
      </c>
      <c r="Q141" s="105"/>
      <c r="R141" s="106">
        <f>'Úklid kategorie'!$F$9</f>
        <v>0</v>
      </c>
      <c r="S141" s="121">
        <f t="shared" si="14"/>
        <v>153.23858933333335</v>
      </c>
      <c r="T141" s="122">
        <f t="shared" si="15"/>
        <v>0</v>
      </c>
      <c r="U141" s="122">
        <f t="shared" si="16"/>
        <v>0</v>
      </c>
      <c r="V141" s="123">
        <f t="shared" si="17"/>
        <v>0</v>
      </c>
    </row>
    <row r="142" spans="1:55" x14ac:dyDescent="0.25">
      <c r="A142" s="158">
        <v>135</v>
      </c>
      <c r="B142" s="158" t="s">
        <v>172</v>
      </c>
      <c r="C142" s="124" t="s">
        <v>261</v>
      </c>
      <c r="D142" s="124" t="s">
        <v>115</v>
      </c>
      <c r="E142" s="124" t="s">
        <v>327</v>
      </c>
      <c r="F142" s="125" t="s">
        <v>317</v>
      </c>
      <c r="G142" s="125" t="s">
        <v>63</v>
      </c>
      <c r="H142" s="110">
        <v>3.26</v>
      </c>
      <c r="I142" s="111"/>
      <c r="J142" s="111"/>
      <c r="K142" s="111"/>
      <c r="L142" s="111"/>
      <c r="M142" s="111"/>
      <c r="N142" s="111">
        <v>1</v>
      </c>
      <c r="O142" s="111"/>
      <c r="P142" s="111">
        <v>1</v>
      </c>
      <c r="Q142" s="111"/>
      <c r="R142" s="112">
        <f>'Úklid kategorie'!$F$11</f>
        <v>0</v>
      </c>
      <c r="S142" s="126">
        <f t="shared" si="14"/>
        <v>3.8033333333333332</v>
      </c>
      <c r="T142" s="127">
        <f t="shared" si="15"/>
        <v>0</v>
      </c>
      <c r="U142" s="127">
        <f t="shared" si="16"/>
        <v>0</v>
      </c>
      <c r="V142" s="128">
        <f t="shared" si="17"/>
        <v>0</v>
      </c>
    </row>
    <row r="143" spans="1:55" x14ac:dyDescent="0.25">
      <c r="A143" s="155">
        <v>136</v>
      </c>
      <c r="B143" s="155" t="s">
        <v>172</v>
      </c>
      <c r="C143" s="87" t="s">
        <v>261</v>
      </c>
      <c r="D143" s="87" t="s">
        <v>114</v>
      </c>
      <c r="E143" s="87" t="s">
        <v>177</v>
      </c>
      <c r="F143" s="88" t="s">
        <v>330</v>
      </c>
      <c r="G143" s="88" t="s">
        <v>58</v>
      </c>
      <c r="H143" s="89">
        <v>42.97</v>
      </c>
      <c r="I143" s="83"/>
      <c r="J143" s="83">
        <v>1</v>
      </c>
      <c r="K143" s="83"/>
      <c r="L143" s="83"/>
      <c r="M143" s="83">
        <v>1</v>
      </c>
      <c r="N143" s="83">
        <v>1</v>
      </c>
      <c r="O143" s="83"/>
      <c r="P143" s="83">
        <v>1</v>
      </c>
      <c r="Q143" s="83"/>
      <c r="R143" s="90">
        <f>'Úklid kategorie'!$F$6</f>
        <v>0</v>
      </c>
      <c r="S143" s="84">
        <f t="shared" si="14"/>
        <v>1139.2149106666666</v>
      </c>
      <c r="T143" s="85">
        <f t="shared" si="15"/>
        <v>0</v>
      </c>
      <c r="U143" s="85">
        <f t="shared" si="16"/>
        <v>0</v>
      </c>
      <c r="V143" s="86">
        <f t="shared" si="17"/>
        <v>0</v>
      </c>
    </row>
    <row r="144" spans="1:55" x14ac:dyDescent="0.25">
      <c r="A144" s="159">
        <v>137</v>
      </c>
      <c r="B144" s="159" t="s">
        <v>172</v>
      </c>
      <c r="C144" s="133" t="s">
        <v>261</v>
      </c>
      <c r="D144" s="133" t="s">
        <v>113</v>
      </c>
      <c r="E144" s="133" t="s">
        <v>178</v>
      </c>
      <c r="F144" s="96" t="s">
        <v>331</v>
      </c>
      <c r="G144" s="96" t="s">
        <v>61</v>
      </c>
      <c r="H144" s="97">
        <v>9.57</v>
      </c>
      <c r="I144" s="98"/>
      <c r="J144" s="98">
        <v>1</v>
      </c>
      <c r="K144" s="98"/>
      <c r="L144" s="98"/>
      <c r="M144" s="98">
        <v>1</v>
      </c>
      <c r="N144" s="98">
        <v>1</v>
      </c>
      <c r="O144" s="98">
        <v>1</v>
      </c>
      <c r="P144" s="98">
        <v>1</v>
      </c>
      <c r="Q144" s="98"/>
      <c r="R144" s="99">
        <f>'Úklid kategorie'!$F$7</f>
        <v>0</v>
      </c>
      <c r="S144" s="134">
        <f t="shared" si="14"/>
        <v>256.90856400000001</v>
      </c>
      <c r="T144" s="135">
        <f t="shared" si="15"/>
        <v>0</v>
      </c>
      <c r="U144" s="135">
        <f t="shared" si="16"/>
        <v>0</v>
      </c>
      <c r="V144" s="136">
        <f t="shared" si="17"/>
        <v>0</v>
      </c>
    </row>
    <row r="145" spans="1:55" x14ac:dyDescent="0.25">
      <c r="A145" s="159">
        <v>138</v>
      </c>
      <c r="B145" s="159" t="s">
        <v>172</v>
      </c>
      <c r="C145" s="133" t="s">
        <v>261</v>
      </c>
      <c r="D145" s="133" t="s">
        <v>117</v>
      </c>
      <c r="E145" s="133" t="s">
        <v>178</v>
      </c>
      <c r="F145" s="96" t="s">
        <v>331</v>
      </c>
      <c r="G145" s="96" t="s">
        <v>61</v>
      </c>
      <c r="H145" s="97">
        <v>8.1999999999999993</v>
      </c>
      <c r="I145" s="98"/>
      <c r="J145" s="98">
        <v>1</v>
      </c>
      <c r="K145" s="98"/>
      <c r="L145" s="98"/>
      <c r="M145" s="98">
        <v>1</v>
      </c>
      <c r="N145" s="98">
        <v>1</v>
      </c>
      <c r="O145" s="98">
        <v>1</v>
      </c>
      <c r="P145" s="98">
        <v>1</v>
      </c>
      <c r="Q145" s="98"/>
      <c r="R145" s="99">
        <f>'Úklid kategorie'!$F$7</f>
        <v>0</v>
      </c>
      <c r="S145" s="134">
        <f t="shared" si="14"/>
        <v>220.13063999999997</v>
      </c>
      <c r="T145" s="135">
        <f t="shared" si="15"/>
        <v>0</v>
      </c>
      <c r="U145" s="135">
        <f t="shared" si="16"/>
        <v>0</v>
      </c>
      <c r="V145" s="136">
        <f t="shared" si="17"/>
        <v>0</v>
      </c>
    </row>
    <row r="146" spans="1:55" x14ac:dyDescent="0.25">
      <c r="A146" s="160">
        <v>139</v>
      </c>
      <c r="B146" s="160" t="s">
        <v>172</v>
      </c>
      <c r="C146" s="129" t="s">
        <v>261</v>
      </c>
      <c r="D146" s="129" t="s">
        <v>121</v>
      </c>
      <c r="E146" s="129" t="s">
        <v>199</v>
      </c>
      <c r="F146" s="100" t="s">
        <v>330</v>
      </c>
      <c r="G146" s="100" t="s">
        <v>62</v>
      </c>
      <c r="H146" s="101">
        <v>50.43</v>
      </c>
      <c r="I146" s="102"/>
      <c r="J146" s="102">
        <v>1</v>
      </c>
      <c r="K146" s="102"/>
      <c r="L146" s="102"/>
      <c r="M146" s="102">
        <v>1</v>
      </c>
      <c r="N146" s="102">
        <v>1</v>
      </c>
      <c r="O146" s="102">
        <v>1</v>
      </c>
      <c r="P146" s="102">
        <v>1</v>
      </c>
      <c r="Q146" s="102"/>
      <c r="R146" s="103">
        <f>'Úklid kategorie'!$F$8</f>
        <v>0</v>
      </c>
      <c r="S146" s="130">
        <f t="shared" si="14"/>
        <v>1353.8034359999999</v>
      </c>
      <c r="T146" s="131">
        <f t="shared" si="15"/>
        <v>0</v>
      </c>
      <c r="U146" s="131">
        <f t="shared" si="16"/>
        <v>0</v>
      </c>
      <c r="V146" s="132">
        <f t="shared" si="17"/>
        <v>0</v>
      </c>
    </row>
    <row r="147" spans="1:55" x14ac:dyDescent="0.25">
      <c r="A147" s="160">
        <v>140</v>
      </c>
      <c r="B147" s="160" t="s">
        <v>172</v>
      </c>
      <c r="C147" s="129" t="s">
        <v>261</v>
      </c>
      <c r="D147" s="129" t="s">
        <v>126</v>
      </c>
      <c r="E147" s="129" t="s">
        <v>199</v>
      </c>
      <c r="F147" s="100" t="s">
        <v>330</v>
      </c>
      <c r="G147" s="100" t="s">
        <v>62</v>
      </c>
      <c r="H147" s="101">
        <v>48.84</v>
      </c>
      <c r="I147" s="102"/>
      <c r="J147" s="102">
        <v>1</v>
      </c>
      <c r="K147" s="102"/>
      <c r="L147" s="102"/>
      <c r="M147" s="102">
        <v>1</v>
      </c>
      <c r="N147" s="102">
        <v>1</v>
      </c>
      <c r="O147" s="102">
        <v>1</v>
      </c>
      <c r="P147" s="102">
        <v>1</v>
      </c>
      <c r="Q147" s="102"/>
      <c r="R147" s="103">
        <f>'Úklid kategorie'!$F$8</f>
        <v>0</v>
      </c>
      <c r="S147" s="130">
        <f t="shared" si="14"/>
        <v>1311.1195680000001</v>
      </c>
      <c r="T147" s="131">
        <f t="shared" si="15"/>
        <v>0</v>
      </c>
      <c r="U147" s="131">
        <f t="shared" si="16"/>
        <v>0</v>
      </c>
      <c r="V147" s="132">
        <f t="shared" si="17"/>
        <v>0</v>
      </c>
    </row>
    <row r="148" spans="1:55" x14ac:dyDescent="0.25">
      <c r="A148" s="161">
        <v>141</v>
      </c>
      <c r="B148" s="161" t="s">
        <v>172</v>
      </c>
      <c r="C148" s="137" t="s">
        <v>261</v>
      </c>
      <c r="D148" s="137" t="s">
        <v>124</v>
      </c>
      <c r="E148" s="137" t="s">
        <v>191</v>
      </c>
      <c r="F148" s="138" t="s">
        <v>330</v>
      </c>
      <c r="G148" s="138" t="s">
        <v>60</v>
      </c>
      <c r="H148" s="107">
        <v>7.04</v>
      </c>
      <c r="I148" s="108"/>
      <c r="J148" s="108"/>
      <c r="K148" s="108"/>
      <c r="L148" s="108"/>
      <c r="M148" s="108">
        <v>1</v>
      </c>
      <c r="N148" s="108">
        <v>1</v>
      </c>
      <c r="O148" s="108"/>
      <c r="P148" s="108">
        <v>1</v>
      </c>
      <c r="Q148" s="108"/>
      <c r="R148" s="109">
        <f>'Úklid kategorie'!$F$10</f>
        <v>0</v>
      </c>
      <c r="S148" s="139">
        <f t="shared" si="14"/>
        <v>38.803541333333335</v>
      </c>
      <c r="T148" s="140">
        <f t="shared" si="15"/>
        <v>0</v>
      </c>
      <c r="U148" s="140">
        <f t="shared" si="16"/>
        <v>0</v>
      </c>
      <c r="V148" s="141">
        <f t="shared" si="17"/>
        <v>0</v>
      </c>
    </row>
    <row r="149" spans="1:55" s="41" customFormat="1" x14ac:dyDescent="0.25">
      <c r="A149" s="157">
        <v>142</v>
      </c>
      <c r="B149" s="157" t="s">
        <v>172</v>
      </c>
      <c r="C149" s="119" t="s">
        <v>261</v>
      </c>
      <c r="D149" s="119" t="s">
        <v>123</v>
      </c>
      <c r="E149" s="119" t="s">
        <v>267</v>
      </c>
      <c r="F149" s="120" t="s">
        <v>330</v>
      </c>
      <c r="G149" s="120" t="s">
        <v>59</v>
      </c>
      <c r="H149" s="104">
        <v>8.35</v>
      </c>
      <c r="I149" s="105"/>
      <c r="J149" s="105">
        <v>1</v>
      </c>
      <c r="K149" s="105"/>
      <c r="L149" s="105"/>
      <c r="M149" s="105">
        <v>1</v>
      </c>
      <c r="N149" s="105">
        <v>1</v>
      </c>
      <c r="O149" s="105"/>
      <c r="P149" s="105">
        <v>1</v>
      </c>
      <c r="Q149" s="105"/>
      <c r="R149" s="106">
        <f>'Úklid kategorie'!$F$9</f>
        <v>0</v>
      </c>
      <c r="S149" s="121">
        <f t="shared" si="14"/>
        <v>221.37408666666667</v>
      </c>
      <c r="T149" s="122">
        <f t="shared" si="15"/>
        <v>0</v>
      </c>
      <c r="U149" s="122">
        <f t="shared" si="16"/>
        <v>0</v>
      </c>
      <c r="V149" s="123">
        <f t="shared" si="17"/>
        <v>0</v>
      </c>
    </row>
    <row r="150" spans="1:55" s="41" customFormat="1" x14ac:dyDescent="0.25">
      <c r="A150" s="157">
        <v>143</v>
      </c>
      <c r="B150" s="157" t="s">
        <v>172</v>
      </c>
      <c r="C150" s="119" t="s">
        <v>261</v>
      </c>
      <c r="D150" s="119" t="s">
        <v>122</v>
      </c>
      <c r="E150" s="119" t="s">
        <v>179</v>
      </c>
      <c r="F150" s="120" t="s">
        <v>317</v>
      </c>
      <c r="G150" s="120" t="s">
        <v>59</v>
      </c>
      <c r="H150" s="104">
        <v>4.9000000000000004</v>
      </c>
      <c r="I150" s="105"/>
      <c r="J150" s="105">
        <v>1</v>
      </c>
      <c r="K150" s="105"/>
      <c r="L150" s="105"/>
      <c r="M150" s="105">
        <v>1</v>
      </c>
      <c r="N150" s="105">
        <v>1</v>
      </c>
      <c r="O150" s="105"/>
      <c r="P150" s="105">
        <v>1</v>
      </c>
      <c r="Q150" s="105"/>
      <c r="R150" s="106">
        <f>'Úklid kategorie'!$F$9</f>
        <v>0</v>
      </c>
      <c r="S150" s="121">
        <f t="shared" si="14"/>
        <v>129.90814666666668</v>
      </c>
      <c r="T150" s="122">
        <f t="shared" si="15"/>
        <v>0</v>
      </c>
      <c r="U150" s="122">
        <f t="shared" si="16"/>
        <v>0</v>
      </c>
      <c r="V150" s="123">
        <f t="shared" si="17"/>
        <v>0</v>
      </c>
    </row>
    <row r="151" spans="1:55" s="41" customFormat="1" x14ac:dyDescent="0.25">
      <c r="A151" s="157">
        <v>144</v>
      </c>
      <c r="B151" s="157" t="s">
        <v>172</v>
      </c>
      <c r="C151" s="119" t="s">
        <v>261</v>
      </c>
      <c r="D151" s="119" t="s">
        <v>268</v>
      </c>
      <c r="E151" s="119" t="s">
        <v>23</v>
      </c>
      <c r="F151" s="120" t="s">
        <v>317</v>
      </c>
      <c r="G151" s="120" t="s">
        <v>59</v>
      </c>
      <c r="H151" s="104">
        <v>1.38</v>
      </c>
      <c r="I151" s="105"/>
      <c r="J151" s="105">
        <v>1</v>
      </c>
      <c r="K151" s="105"/>
      <c r="L151" s="105"/>
      <c r="M151" s="105">
        <v>1</v>
      </c>
      <c r="N151" s="105">
        <v>1</v>
      </c>
      <c r="O151" s="105"/>
      <c r="P151" s="105">
        <v>1</v>
      </c>
      <c r="Q151" s="105"/>
      <c r="R151" s="106">
        <f>'Úklid kategorie'!$F$9</f>
        <v>0</v>
      </c>
      <c r="S151" s="121">
        <f t="shared" si="14"/>
        <v>36.586375999999994</v>
      </c>
      <c r="T151" s="122">
        <f t="shared" si="15"/>
        <v>0</v>
      </c>
      <c r="U151" s="122">
        <f t="shared" si="16"/>
        <v>0</v>
      </c>
      <c r="V151" s="123">
        <f t="shared" si="17"/>
        <v>0</v>
      </c>
    </row>
    <row r="152" spans="1:55" s="41" customFormat="1" x14ac:dyDescent="0.25">
      <c r="A152" s="157">
        <v>145</v>
      </c>
      <c r="B152" s="157" t="s">
        <v>172</v>
      </c>
      <c r="C152" s="119" t="s">
        <v>261</v>
      </c>
      <c r="D152" s="119" t="s">
        <v>269</v>
      </c>
      <c r="E152" s="119" t="s">
        <v>23</v>
      </c>
      <c r="F152" s="120" t="s">
        <v>317</v>
      </c>
      <c r="G152" s="120" t="s">
        <v>59</v>
      </c>
      <c r="H152" s="104">
        <v>1.33</v>
      </c>
      <c r="I152" s="105"/>
      <c r="J152" s="105">
        <v>1</v>
      </c>
      <c r="K152" s="105"/>
      <c r="L152" s="105"/>
      <c r="M152" s="105">
        <v>1</v>
      </c>
      <c r="N152" s="105">
        <v>1</v>
      </c>
      <c r="O152" s="105"/>
      <c r="P152" s="105">
        <v>1</v>
      </c>
      <c r="Q152" s="105"/>
      <c r="R152" s="106">
        <f>'Úklid kategorie'!$F$9</f>
        <v>0</v>
      </c>
      <c r="S152" s="121">
        <f t="shared" si="14"/>
        <v>35.260782666666664</v>
      </c>
      <c r="T152" s="122">
        <f t="shared" si="15"/>
        <v>0</v>
      </c>
      <c r="U152" s="122">
        <f t="shared" si="16"/>
        <v>0</v>
      </c>
      <c r="V152" s="123">
        <f t="shared" si="17"/>
        <v>0</v>
      </c>
    </row>
    <row r="153" spans="1:55" s="41" customFormat="1" x14ac:dyDescent="0.25">
      <c r="A153" s="157">
        <v>146</v>
      </c>
      <c r="B153" s="157" t="s">
        <v>172</v>
      </c>
      <c r="C153" s="119" t="s">
        <v>261</v>
      </c>
      <c r="D153" s="119" t="s">
        <v>119</v>
      </c>
      <c r="E153" s="119" t="s">
        <v>181</v>
      </c>
      <c r="F153" s="120" t="s">
        <v>317</v>
      </c>
      <c r="G153" s="120" t="s">
        <v>59</v>
      </c>
      <c r="H153" s="104">
        <v>4.9000000000000004</v>
      </c>
      <c r="I153" s="105"/>
      <c r="J153" s="105">
        <v>1</v>
      </c>
      <c r="K153" s="105"/>
      <c r="L153" s="105"/>
      <c r="M153" s="105">
        <v>1</v>
      </c>
      <c r="N153" s="105">
        <v>1</v>
      </c>
      <c r="O153" s="105"/>
      <c r="P153" s="105">
        <v>1</v>
      </c>
      <c r="Q153" s="105"/>
      <c r="R153" s="106">
        <f>'Úklid kategorie'!$F$9</f>
        <v>0</v>
      </c>
      <c r="S153" s="121">
        <f t="shared" si="14"/>
        <v>129.90814666666668</v>
      </c>
      <c r="T153" s="122">
        <f t="shared" si="15"/>
        <v>0</v>
      </c>
      <c r="U153" s="122">
        <f t="shared" si="16"/>
        <v>0</v>
      </c>
      <c r="V153" s="123">
        <f t="shared" si="17"/>
        <v>0</v>
      </c>
    </row>
    <row r="154" spans="1:55" s="41" customFormat="1" x14ac:dyDescent="0.25">
      <c r="A154" s="157">
        <v>147</v>
      </c>
      <c r="B154" s="157" t="s">
        <v>172</v>
      </c>
      <c r="C154" s="119" t="s">
        <v>261</v>
      </c>
      <c r="D154" s="119" t="s">
        <v>270</v>
      </c>
      <c r="E154" s="119" t="s">
        <v>21</v>
      </c>
      <c r="F154" s="120" t="s">
        <v>317</v>
      </c>
      <c r="G154" s="120" t="s">
        <v>59</v>
      </c>
      <c r="H154" s="104">
        <v>7.35</v>
      </c>
      <c r="I154" s="105"/>
      <c r="J154" s="105">
        <v>1</v>
      </c>
      <c r="K154" s="105"/>
      <c r="L154" s="105"/>
      <c r="M154" s="105">
        <v>1</v>
      </c>
      <c r="N154" s="105">
        <v>1</v>
      </c>
      <c r="O154" s="105"/>
      <c r="P154" s="105">
        <v>1</v>
      </c>
      <c r="Q154" s="105"/>
      <c r="R154" s="106">
        <f>'Úklid kategorie'!$F$9</f>
        <v>0</v>
      </c>
      <c r="S154" s="121">
        <f t="shared" si="14"/>
        <v>194.86221999999998</v>
      </c>
      <c r="T154" s="122">
        <f t="shared" si="15"/>
        <v>0</v>
      </c>
      <c r="U154" s="122">
        <f t="shared" si="16"/>
        <v>0</v>
      </c>
      <c r="V154" s="123">
        <f t="shared" si="17"/>
        <v>0</v>
      </c>
    </row>
    <row r="155" spans="1:55" x14ac:dyDescent="0.25">
      <c r="A155" s="155">
        <v>148</v>
      </c>
      <c r="B155" s="155" t="s">
        <v>172</v>
      </c>
      <c r="C155" s="87" t="s">
        <v>261</v>
      </c>
      <c r="D155" s="87" t="s">
        <v>112</v>
      </c>
      <c r="E155" s="87" t="s">
        <v>177</v>
      </c>
      <c r="F155" s="88" t="s">
        <v>317</v>
      </c>
      <c r="G155" s="88" t="s">
        <v>58</v>
      </c>
      <c r="H155" s="89">
        <v>32.71</v>
      </c>
      <c r="I155" s="83"/>
      <c r="J155" s="83">
        <v>1</v>
      </c>
      <c r="K155" s="83"/>
      <c r="L155" s="83"/>
      <c r="M155" s="83">
        <v>1</v>
      </c>
      <c r="N155" s="83">
        <v>1</v>
      </c>
      <c r="O155" s="83"/>
      <c r="P155" s="83">
        <v>1</v>
      </c>
      <c r="Q155" s="83"/>
      <c r="R155" s="90">
        <f>'Úklid kategorie'!$F$6</f>
        <v>0</v>
      </c>
      <c r="S155" s="84">
        <f t="shared" si="14"/>
        <v>867.2031586666667</v>
      </c>
      <c r="T155" s="85">
        <f t="shared" si="15"/>
        <v>0</v>
      </c>
      <c r="U155" s="85">
        <f t="shared" si="16"/>
        <v>0</v>
      </c>
      <c r="V155" s="86">
        <f t="shared" si="17"/>
        <v>0</v>
      </c>
      <c r="AH155" s="28"/>
      <c r="AI155" s="28"/>
      <c r="AJ155" s="28"/>
      <c r="AQ155" s="28"/>
      <c r="AR155" s="28"/>
      <c r="AS155" s="28"/>
      <c r="BA155" s="28"/>
      <c r="BB155" s="28"/>
      <c r="BC155" s="28"/>
    </row>
    <row r="156" spans="1:55" s="41" customFormat="1" x14ac:dyDescent="0.25">
      <c r="A156" s="160">
        <v>149</v>
      </c>
      <c r="B156" s="160" t="s">
        <v>172</v>
      </c>
      <c r="C156" s="129" t="s">
        <v>261</v>
      </c>
      <c r="D156" s="129" t="s">
        <v>120</v>
      </c>
      <c r="E156" s="129" t="s">
        <v>199</v>
      </c>
      <c r="F156" s="100" t="s">
        <v>330</v>
      </c>
      <c r="G156" s="100" t="s">
        <v>62</v>
      </c>
      <c r="H156" s="101">
        <v>73.11</v>
      </c>
      <c r="I156" s="102"/>
      <c r="J156" s="102">
        <v>1</v>
      </c>
      <c r="K156" s="102"/>
      <c r="L156" s="102"/>
      <c r="M156" s="102">
        <v>1</v>
      </c>
      <c r="N156" s="102">
        <v>1</v>
      </c>
      <c r="O156" s="102">
        <v>1</v>
      </c>
      <c r="P156" s="102">
        <v>1</v>
      </c>
      <c r="Q156" s="102"/>
      <c r="R156" s="103">
        <f>'Úklid kategorie'!$F$8</f>
        <v>0</v>
      </c>
      <c r="S156" s="130">
        <f t="shared" si="14"/>
        <v>1962.6525719999997</v>
      </c>
      <c r="T156" s="131">
        <f t="shared" si="15"/>
        <v>0</v>
      </c>
      <c r="U156" s="131">
        <f t="shared" si="16"/>
        <v>0</v>
      </c>
      <c r="V156" s="132">
        <f t="shared" si="17"/>
        <v>0</v>
      </c>
      <c r="AH156" s="40"/>
      <c r="AI156" s="40"/>
      <c r="AJ156" s="40"/>
      <c r="AQ156" s="40"/>
      <c r="AR156" s="40"/>
      <c r="AS156" s="40"/>
      <c r="BA156" s="40"/>
      <c r="BB156" s="40"/>
      <c r="BC156" s="40"/>
    </row>
    <row r="157" spans="1:55" x14ac:dyDescent="0.25">
      <c r="A157" s="158">
        <v>150</v>
      </c>
      <c r="B157" s="158" t="s">
        <v>172</v>
      </c>
      <c r="C157" s="124" t="s">
        <v>261</v>
      </c>
      <c r="D157" s="124" t="s">
        <v>118</v>
      </c>
      <c r="E157" s="124" t="s">
        <v>271</v>
      </c>
      <c r="F157" s="125" t="s">
        <v>330</v>
      </c>
      <c r="G157" s="125" t="s">
        <v>63</v>
      </c>
      <c r="H157" s="110">
        <v>17.41</v>
      </c>
      <c r="I157" s="111"/>
      <c r="J157" s="111"/>
      <c r="K157" s="111"/>
      <c r="L157" s="111"/>
      <c r="M157" s="111"/>
      <c r="N157" s="111">
        <v>1</v>
      </c>
      <c r="O157" s="111"/>
      <c r="P157" s="111">
        <v>1</v>
      </c>
      <c r="Q157" s="111"/>
      <c r="R157" s="112">
        <f>'Úklid kategorie'!$F$11</f>
        <v>0</v>
      </c>
      <c r="S157" s="126">
        <f t="shared" si="14"/>
        <v>20.311666666666667</v>
      </c>
      <c r="T157" s="127">
        <f t="shared" si="15"/>
        <v>0</v>
      </c>
      <c r="U157" s="127">
        <f t="shared" si="16"/>
        <v>0</v>
      </c>
      <c r="V157" s="128">
        <f t="shared" si="17"/>
        <v>0</v>
      </c>
      <c r="AH157" s="28"/>
      <c r="AI157" s="28"/>
      <c r="AJ157" s="28"/>
      <c r="AQ157" s="28"/>
      <c r="AR157" s="28"/>
      <c r="AS157" s="28"/>
      <c r="BA157" s="28"/>
      <c r="BB157" s="28"/>
      <c r="BC157" s="28"/>
    </row>
    <row r="158" spans="1:55" x14ac:dyDescent="0.25">
      <c r="A158" s="160">
        <v>151</v>
      </c>
      <c r="B158" s="160" t="s">
        <v>172</v>
      </c>
      <c r="C158" s="129" t="s">
        <v>261</v>
      </c>
      <c r="D158" s="129" t="s">
        <v>156</v>
      </c>
      <c r="E158" s="129" t="s">
        <v>272</v>
      </c>
      <c r="F158" s="100" t="s">
        <v>330</v>
      </c>
      <c r="G158" s="100" t="s">
        <v>62</v>
      </c>
      <c r="H158" s="101">
        <v>12.14</v>
      </c>
      <c r="I158" s="102"/>
      <c r="J158" s="102">
        <v>1</v>
      </c>
      <c r="K158" s="102"/>
      <c r="L158" s="102"/>
      <c r="M158" s="102">
        <v>1</v>
      </c>
      <c r="N158" s="102">
        <v>1</v>
      </c>
      <c r="O158" s="102">
        <v>1</v>
      </c>
      <c r="P158" s="102">
        <v>1</v>
      </c>
      <c r="Q158" s="102"/>
      <c r="R158" s="103">
        <f>'Úklid kategorie'!$F$8</f>
        <v>0</v>
      </c>
      <c r="S158" s="130">
        <f t="shared" si="14"/>
        <v>325.90072799999996</v>
      </c>
      <c r="T158" s="131">
        <f t="shared" si="15"/>
        <v>0</v>
      </c>
      <c r="U158" s="131">
        <f t="shared" si="16"/>
        <v>0</v>
      </c>
      <c r="V158" s="132">
        <f t="shared" si="17"/>
        <v>0</v>
      </c>
    </row>
    <row r="159" spans="1:55" x14ac:dyDescent="0.25">
      <c r="A159" s="156">
        <v>152</v>
      </c>
      <c r="B159" s="156" t="s">
        <v>172</v>
      </c>
      <c r="C159" s="116" t="s">
        <v>261</v>
      </c>
      <c r="D159" s="116" t="s">
        <v>157</v>
      </c>
      <c r="E159" s="116" t="s">
        <v>338</v>
      </c>
      <c r="F159" s="117" t="s">
        <v>330</v>
      </c>
      <c r="G159" s="117" t="s">
        <v>328</v>
      </c>
      <c r="H159" s="113">
        <v>8.84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114"/>
      <c r="S159" s="34">
        <f t="shared" si="14"/>
        <v>0</v>
      </c>
      <c r="T159" s="35">
        <f t="shared" si="15"/>
        <v>0</v>
      </c>
      <c r="U159" s="35">
        <f t="shared" si="16"/>
        <v>0</v>
      </c>
      <c r="V159" s="36">
        <f t="shared" si="17"/>
        <v>0</v>
      </c>
      <c r="W159" s="28"/>
      <c r="AH159" s="28"/>
      <c r="AI159" s="28"/>
      <c r="AJ159" s="28"/>
      <c r="AQ159" s="28"/>
      <c r="AR159" s="28"/>
      <c r="AS159" s="28"/>
      <c r="BA159" s="28"/>
      <c r="BB159" s="28"/>
      <c r="BC159" s="28"/>
    </row>
    <row r="160" spans="1:55" s="41" customFormat="1" x14ac:dyDescent="0.25">
      <c r="A160" s="157">
        <v>153</v>
      </c>
      <c r="B160" s="157" t="s">
        <v>172</v>
      </c>
      <c r="C160" s="119" t="s">
        <v>261</v>
      </c>
      <c r="D160" s="119" t="s">
        <v>273</v>
      </c>
      <c r="E160" s="119" t="s">
        <v>274</v>
      </c>
      <c r="F160" s="120" t="s">
        <v>317</v>
      </c>
      <c r="G160" s="120" t="s">
        <v>59</v>
      </c>
      <c r="H160" s="104">
        <v>2.3199999999999998</v>
      </c>
      <c r="I160" s="105"/>
      <c r="J160" s="105">
        <v>1</v>
      </c>
      <c r="K160" s="105"/>
      <c r="L160" s="105"/>
      <c r="M160" s="105">
        <v>1</v>
      </c>
      <c r="N160" s="105">
        <v>1</v>
      </c>
      <c r="O160" s="105"/>
      <c r="P160" s="105">
        <v>1</v>
      </c>
      <c r="Q160" s="105"/>
      <c r="R160" s="106">
        <f>'Úklid kategorie'!$F$9</f>
        <v>0</v>
      </c>
      <c r="S160" s="121">
        <f t="shared" si="14"/>
        <v>61.507530666666661</v>
      </c>
      <c r="T160" s="122">
        <f t="shared" si="15"/>
        <v>0</v>
      </c>
      <c r="U160" s="122">
        <f t="shared" si="16"/>
        <v>0</v>
      </c>
      <c r="V160" s="123">
        <f t="shared" si="17"/>
        <v>0</v>
      </c>
    </row>
    <row r="161" spans="1:55" x14ac:dyDescent="0.25">
      <c r="A161" s="161">
        <v>154</v>
      </c>
      <c r="B161" s="161" t="s">
        <v>172</v>
      </c>
      <c r="C161" s="137" t="s">
        <v>261</v>
      </c>
      <c r="D161" s="137" t="s">
        <v>275</v>
      </c>
      <c r="E161" s="137" t="s">
        <v>191</v>
      </c>
      <c r="F161" s="138" t="s">
        <v>330</v>
      </c>
      <c r="G161" s="138" t="s">
        <v>60</v>
      </c>
      <c r="H161" s="107">
        <v>3.7</v>
      </c>
      <c r="I161" s="108"/>
      <c r="J161" s="108"/>
      <c r="K161" s="108"/>
      <c r="L161" s="108"/>
      <c r="M161" s="108">
        <v>1</v>
      </c>
      <c r="N161" s="108">
        <v>1</v>
      </c>
      <c r="O161" s="108"/>
      <c r="P161" s="108">
        <v>1</v>
      </c>
      <c r="Q161" s="108"/>
      <c r="R161" s="109">
        <f>'Úklid kategorie'!$F$10</f>
        <v>0</v>
      </c>
      <c r="S161" s="139">
        <f t="shared" si="14"/>
        <v>20.393906666666666</v>
      </c>
      <c r="T161" s="140">
        <f t="shared" si="15"/>
        <v>0</v>
      </c>
      <c r="U161" s="140">
        <f t="shared" si="16"/>
        <v>0</v>
      </c>
      <c r="V161" s="141">
        <f t="shared" si="17"/>
        <v>0</v>
      </c>
    </row>
    <row r="162" spans="1:55" x14ac:dyDescent="0.25">
      <c r="A162" s="155">
        <v>155</v>
      </c>
      <c r="B162" s="155" t="s">
        <v>172</v>
      </c>
      <c r="C162" s="87" t="s">
        <v>276</v>
      </c>
      <c r="D162" s="87" t="s">
        <v>277</v>
      </c>
      <c r="E162" s="87" t="s">
        <v>177</v>
      </c>
      <c r="F162" s="88" t="s">
        <v>317</v>
      </c>
      <c r="G162" s="88" t="s">
        <v>58</v>
      </c>
      <c r="H162" s="89">
        <v>79.010000000000005</v>
      </c>
      <c r="I162" s="83"/>
      <c r="J162" s="83">
        <v>1</v>
      </c>
      <c r="K162" s="83"/>
      <c r="L162" s="83"/>
      <c r="M162" s="83">
        <v>1</v>
      </c>
      <c r="N162" s="83">
        <v>1</v>
      </c>
      <c r="O162" s="83"/>
      <c r="P162" s="83">
        <v>1</v>
      </c>
      <c r="Q162" s="83"/>
      <c r="R162" s="90">
        <f>'Úklid kategorie'!$F$6</f>
        <v>0</v>
      </c>
      <c r="S162" s="84">
        <f t="shared" si="14"/>
        <v>2094.7025853333339</v>
      </c>
      <c r="T162" s="85">
        <f t="shared" si="15"/>
        <v>0</v>
      </c>
      <c r="U162" s="85">
        <f t="shared" si="16"/>
        <v>0</v>
      </c>
      <c r="V162" s="86">
        <f t="shared" si="17"/>
        <v>0</v>
      </c>
    </row>
    <row r="163" spans="1:55" x14ac:dyDescent="0.25">
      <c r="A163" s="155">
        <v>156</v>
      </c>
      <c r="B163" s="155" t="s">
        <v>172</v>
      </c>
      <c r="C163" s="87" t="s">
        <v>276</v>
      </c>
      <c r="D163" s="87" t="s">
        <v>278</v>
      </c>
      <c r="E163" s="87" t="s">
        <v>177</v>
      </c>
      <c r="F163" s="88" t="s">
        <v>317</v>
      </c>
      <c r="G163" s="88" t="s">
        <v>58</v>
      </c>
      <c r="H163" s="89">
        <v>17.68</v>
      </c>
      <c r="I163" s="83"/>
      <c r="J163" s="83">
        <v>1</v>
      </c>
      <c r="K163" s="83"/>
      <c r="L163" s="83"/>
      <c r="M163" s="83">
        <v>1</v>
      </c>
      <c r="N163" s="83">
        <v>1</v>
      </c>
      <c r="O163" s="83"/>
      <c r="P163" s="83">
        <v>1</v>
      </c>
      <c r="Q163" s="83"/>
      <c r="R163" s="90">
        <f>'Úklid kategorie'!$F$6</f>
        <v>0</v>
      </c>
      <c r="S163" s="84">
        <f t="shared" si="14"/>
        <v>468.72980266666661</v>
      </c>
      <c r="T163" s="85">
        <f t="shared" si="15"/>
        <v>0</v>
      </c>
      <c r="U163" s="85">
        <f t="shared" si="16"/>
        <v>0</v>
      </c>
      <c r="V163" s="86">
        <f t="shared" si="17"/>
        <v>0</v>
      </c>
    </row>
    <row r="164" spans="1:55" x14ac:dyDescent="0.25">
      <c r="A164" s="155">
        <v>157</v>
      </c>
      <c r="B164" s="155" t="s">
        <v>172</v>
      </c>
      <c r="C164" s="87" t="s">
        <v>276</v>
      </c>
      <c r="D164" s="87" t="s">
        <v>279</v>
      </c>
      <c r="E164" s="87" t="s">
        <v>196</v>
      </c>
      <c r="F164" s="88" t="s">
        <v>330</v>
      </c>
      <c r="G164" s="88" t="s">
        <v>58</v>
      </c>
      <c r="H164" s="89">
        <v>11.13</v>
      </c>
      <c r="I164" s="83"/>
      <c r="J164" s="83">
        <v>1</v>
      </c>
      <c r="K164" s="83"/>
      <c r="L164" s="83"/>
      <c r="M164" s="83">
        <v>1</v>
      </c>
      <c r="N164" s="83">
        <v>1</v>
      </c>
      <c r="O164" s="83"/>
      <c r="P164" s="83">
        <v>1</v>
      </c>
      <c r="Q164" s="83"/>
      <c r="R164" s="90">
        <f>'Úklid kategorie'!$F$6</f>
        <v>0</v>
      </c>
      <c r="S164" s="84">
        <f t="shared" si="14"/>
        <v>295.07707600000003</v>
      </c>
      <c r="T164" s="85">
        <f t="shared" si="15"/>
        <v>0</v>
      </c>
      <c r="U164" s="85">
        <f t="shared" si="16"/>
        <v>0</v>
      </c>
      <c r="V164" s="86">
        <f t="shared" si="17"/>
        <v>0</v>
      </c>
    </row>
    <row r="165" spans="1:55" x14ac:dyDescent="0.25">
      <c r="A165" s="155">
        <v>158</v>
      </c>
      <c r="B165" s="155" t="s">
        <v>172</v>
      </c>
      <c r="C165" s="87" t="s">
        <v>276</v>
      </c>
      <c r="D165" s="87" t="s">
        <v>280</v>
      </c>
      <c r="E165" s="87" t="s">
        <v>333</v>
      </c>
      <c r="F165" s="88" t="s">
        <v>330</v>
      </c>
      <c r="G165" s="88" t="s">
        <v>58</v>
      </c>
      <c r="H165" s="89">
        <v>2.88</v>
      </c>
      <c r="I165" s="83"/>
      <c r="J165" s="83">
        <v>1</v>
      </c>
      <c r="K165" s="83"/>
      <c r="L165" s="83"/>
      <c r="M165" s="83">
        <v>1</v>
      </c>
      <c r="N165" s="83">
        <v>1</v>
      </c>
      <c r="O165" s="83"/>
      <c r="P165" s="83">
        <v>1</v>
      </c>
      <c r="Q165" s="83"/>
      <c r="R165" s="90">
        <f>'Úklid kategorie'!$F$6</f>
        <v>0</v>
      </c>
      <c r="S165" s="84">
        <f t="shared" si="14"/>
        <v>76.354175999999995</v>
      </c>
      <c r="T165" s="85">
        <f t="shared" si="15"/>
        <v>0</v>
      </c>
      <c r="U165" s="85">
        <f t="shared" si="16"/>
        <v>0</v>
      </c>
      <c r="V165" s="86">
        <f t="shared" si="17"/>
        <v>0</v>
      </c>
    </row>
    <row r="166" spans="1:55" x14ac:dyDescent="0.25">
      <c r="A166" s="159">
        <v>159</v>
      </c>
      <c r="B166" s="159" t="s">
        <v>172</v>
      </c>
      <c r="C166" s="133" t="s">
        <v>276</v>
      </c>
      <c r="D166" s="133" t="s">
        <v>281</v>
      </c>
      <c r="E166" s="133" t="s">
        <v>178</v>
      </c>
      <c r="F166" s="96" t="s">
        <v>331</v>
      </c>
      <c r="G166" s="96" t="s">
        <v>61</v>
      </c>
      <c r="H166" s="97">
        <v>19.66</v>
      </c>
      <c r="I166" s="98"/>
      <c r="J166" s="98">
        <v>1</v>
      </c>
      <c r="K166" s="98"/>
      <c r="L166" s="98"/>
      <c r="M166" s="98">
        <v>1</v>
      </c>
      <c r="N166" s="98">
        <v>1</v>
      </c>
      <c r="O166" s="98">
        <v>1</v>
      </c>
      <c r="P166" s="98">
        <v>1</v>
      </c>
      <c r="Q166" s="98"/>
      <c r="R166" s="99">
        <f>'Úklid kategorie'!$F$7</f>
        <v>0</v>
      </c>
      <c r="S166" s="134">
        <f t="shared" si="14"/>
        <v>527.77663199999995</v>
      </c>
      <c r="T166" s="135">
        <f t="shared" si="15"/>
        <v>0</v>
      </c>
      <c r="U166" s="135">
        <f t="shared" si="16"/>
        <v>0</v>
      </c>
      <c r="V166" s="136">
        <f t="shared" si="17"/>
        <v>0</v>
      </c>
    </row>
    <row r="167" spans="1:55" x14ac:dyDescent="0.25">
      <c r="A167" s="159">
        <v>160</v>
      </c>
      <c r="B167" s="159" t="s">
        <v>172</v>
      </c>
      <c r="C167" s="133" t="s">
        <v>276</v>
      </c>
      <c r="D167" s="133" t="s">
        <v>282</v>
      </c>
      <c r="E167" s="133" t="s">
        <v>178</v>
      </c>
      <c r="F167" s="96" t="s">
        <v>331</v>
      </c>
      <c r="G167" s="96" t="s">
        <v>61</v>
      </c>
      <c r="H167" s="97">
        <v>17.75</v>
      </c>
      <c r="I167" s="98"/>
      <c r="J167" s="98">
        <v>1</v>
      </c>
      <c r="K167" s="98"/>
      <c r="L167" s="98"/>
      <c r="M167" s="98">
        <v>1</v>
      </c>
      <c r="N167" s="98">
        <v>1</v>
      </c>
      <c r="O167" s="98">
        <v>1</v>
      </c>
      <c r="P167" s="98">
        <v>1</v>
      </c>
      <c r="Q167" s="98"/>
      <c r="R167" s="99">
        <f>'Úklid kategorie'!$F$7</f>
        <v>0</v>
      </c>
      <c r="S167" s="134">
        <f t="shared" si="14"/>
        <v>476.50229999999999</v>
      </c>
      <c r="T167" s="135">
        <f t="shared" si="15"/>
        <v>0</v>
      </c>
      <c r="U167" s="135">
        <f t="shared" si="16"/>
        <v>0</v>
      </c>
      <c r="V167" s="136">
        <f t="shared" si="17"/>
        <v>0</v>
      </c>
      <c r="AH167" s="28"/>
      <c r="AI167" s="28"/>
      <c r="AJ167" s="28"/>
      <c r="AQ167" s="28"/>
      <c r="AR167" s="28"/>
      <c r="AS167" s="28"/>
      <c r="BA167" s="28"/>
      <c r="BB167" s="28"/>
      <c r="BC167" s="28"/>
    </row>
    <row r="168" spans="1:55" x14ac:dyDescent="0.25">
      <c r="A168" s="159">
        <v>161</v>
      </c>
      <c r="B168" s="159" t="s">
        <v>172</v>
      </c>
      <c r="C168" s="133" t="s">
        <v>276</v>
      </c>
      <c r="D168" s="133" t="s">
        <v>283</v>
      </c>
      <c r="E168" s="133" t="s">
        <v>178</v>
      </c>
      <c r="F168" s="96" t="s">
        <v>331</v>
      </c>
      <c r="G168" s="96" t="s">
        <v>61</v>
      </c>
      <c r="H168" s="97">
        <v>22.25</v>
      </c>
      <c r="I168" s="98"/>
      <c r="J168" s="98">
        <v>1</v>
      </c>
      <c r="K168" s="98"/>
      <c r="L168" s="98"/>
      <c r="M168" s="98">
        <v>1</v>
      </c>
      <c r="N168" s="98">
        <v>1</v>
      </c>
      <c r="O168" s="98">
        <v>1</v>
      </c>
      <c r="P168" s="98">
        <v>1</v>
      </c>
      <c r="Q168" s="98"/>
      <c r="R168" s="99">
        <f>'Úklid kategorie'!$F$7</f>
        <v>0</v>
      </c>
      <c r="S168" s="134">
        <f t="shared" si="14"/>
        <v>597.3057</v>
      </c>
      <c r="T168" s="135">
        <f t="shared" si="15"/>
        <v>0</v>
      </c>
      <c r="U168" s="135">
        <f t="shared" si="16"/>
        <v>0</v>
      </c>
      <c r="V168" s="136">
        <f t="shared" si="17"/>
        <v>0</v>
      </c>
      <c r="AH168" s="28"/>
      <c r="AI168" s="28"/>
      <c r="AJ168" s="28"/>
      <c r="AQ168" s="28"/>
      <c r="AR168" s="28"/>
      <c r="AS168" s="28"/>
      <c r="BA168" s="28"/>
      <c r="BB168" s="28"/>
      <c r="BC168" s="28"/>
    </row>
    <row r="169" spans="1:55" x14ac:dyDescent="0.25">
      <c r="A169" s="159">
        <v>162</v>
      </c>
      <c r="B169" s="159" t="s">
        <v>172</v>
      </c>
      <c r="C169" s="133" t="s">
        <v>276</v>
      </c>
      <c r="D169" s="133" t="s">
        <v>284</v>
      </c>
      <c r="E169" s="133" t="s">
        <v>178</v>
      </c>
      <c r="F169" s="96" t="s">
        <v>330</v>
      </c>
      <c r="G169" s="96" t="s">
        <v>61</v>
      </c>
      <c r="H169" s="97">
        <v>33.72</v>
      </c>
      <c r="I169" s="98"/>
      <c r="J169" s="98">
        <v>1</v>
      </c>
      <c r="K169" s="98"/>
      <c r="L169" s="98"/>
      <c r="M169" s="98">
        <v>1</v>
      </c>
      <c r="N169" s="98">
        <v>1</v>
      </c>
      <c r="O169" s="98">
        <v>1</v>
      </c>
      <c r="P169" s="98">
        <v>1</v>
      </c>
      <c r="Q169" s="98"/>
      <c r="R169" s="99">
        <f>'Úklid kategorie'!$F$7</f>
        <v>0</v>
      </c>
      <c r="S169" s="134">
        <f t="shared" si="14"/>
        <v>905.220144</v>
      </c>
      <c r="T169" s="135">
        <f t="shared" si="15"/>
        <v>0</v>
      </c>
      <c r="U169" s="135">
        <f t="shared" si="16"/>
        <v>0</v>
      </c>
      <c r="V169" s="136">
        <f t="shared" si="17"/>
        <v>0</v>
      </c>
      <c r="AH169" s="28"/>
      <c r="AI169" s="28"/>
      <c r="AJ169" s="28"/>
      <c r="AQ169" s="28"/>
      <c r="AR169" s="28"/>
      <c r="AS169" s="28"/>
      <c r="BA169" s="28"/>
      <c r="BB169" s="28"/>
      <c r="BC169" s="28"/>
    </row>
    <row r="170" spans="1:55" x14ac:dyDescent="0.25">
      <c r="A170" s="159">
        <v>163</v>
      </c>
      <c r="B170" s="159" t="s">
        <v>172</v>
      </c>
      <c r="C170" s="133" t="s">
        <v>276</v>
      </c>
      <c r="D170" s="133" t="s">
        <v>285</v>
      </c>
      <c r="E170" s="133" t="s">
        <v>178</v>
      </c>
      <c r="F170" s="96" t="s">
        <v>331</v>
      </c>
      <c r="G170" s="96" t="s">
        <v>61</v>
      </c>
      <c r="H170" s="97">
        <v>28.3</v>
      </c>
      <c r="I170" s="98"/>
      <c r="J170" s="98">
        <v>1</v>
      </c>
      <c r="K170" s="98"/>
      <c r="L170" s="98"/>
      <c r="M170" s="98">
        <v>1</v>
      </c>
      <c r="N170" s="98">
        <v>1</v>
      </c>
      <c r="O170" s="98">
        <v>1</v>
      </c>
      <c r="P170" s="98">
        <v>1</v>
      </c>
      <c r="Q170" s="98"/>
      <c r="R170" s="99">
        <f>'Úklid kategorie'!$F$7</f>
        <v>0</v>
      </c>
      <c r="S170" s="134">
        <f t="shared" si="14"/>
        <v>759.71915999999999</v>
      </c>
      <c r="T170" s="135">
        <f t="shared" si="15"/>
        <v>0</v>
      </c>
      <c r="U170" s="135">
        <f t="shared" si="16"/>
        <v>0</v>
      </c>
      <c r="V170" s="136">
        <f t="shared" si="17"/>
        <v>0</v>
      </c>
    </row>
    <row r="171" spans="1:55" s="41" customFormat="1" x14ac:dyDescent="0.25">
      <c r="A171" s="159">
        <v>164</v>
      </c>
      <c r="B171" s="159" t="s">
        <v>172</v>
      </c>
      <c r="C171" s="133" t="s">
        <v>276</v>
      </c>
      <c r="D171" s="133" t="s">
        <v>286</v>
      </c>
      <c r="E171" s="133" t="s">
        <v>178</v>
      </c>
      <c r="F171" s="96" t="s">
        <v>331</v>
      </c>
      <c r="G171" s="96" t="s">
        <v>61</v>
      </c>
      <c r="H171" s="97">
        <v>27.57</v>
      </c>
      <c r="I171" s="98"/>
      <c r="J171" s="98">
        <v>1</v>
      </c>
      <c r="K171" s="98"/>
      <c r="L171" s="98"/>
      <c r="M171" s="98">
        <v>1</v>
      </c>
      <c r="N171" s="98">
        <v>1</v>
      </c>
      <c r="O171" s="98">
        <v>1</v>
      </c>
      <c r="P171" s="98">
        <v>1</v>
      </c>
      <c r="Q171" s="98"/>
      <c r="R171" s="99">
        <f>'Úklid kategorie'!$F$7</f>
        <v>0</v>
      </c>
      <c r="S171" s="134">
        <f t="shared" si="14"/>
        <v>740.12216400000023</v>
      </c>
      <c r="T171" s="135">
        <f t="shared" si="15"/>
        <v>0</v>
      </c>
      <c r="U171" s="135">
        <f t="shared" si="16"/>
        <v>0</v>
      </c>
      <c r="V171" s="136">
        <f t="shared" si="17"/>
        <v>0</v>
      </c>
    </row>
    <row r="172" spans="1:55" s="41" customFormat="1" x14ac:dyDescent="0.25">
      <c r="A172" s="159">
        <v>165</v>
      </c>
      <c r="B172" s="159" t="s">
        <v>172</v>
      </c>
      <c r="C172" s="133" t="s">
        <v>276</v>
      </c>
      <c r="D172" s="133" t="s">
        <v>287</v>
      </c>
      <c r="E172" s="133" t="s">
        <v>178</v>
      </c>
      <c r="F172" s="96" t="s">
        <v>330</v>
      </c>
      <c r="G172" s="96" t="s">
        <v>61</v>
      </c>
      <c r="H172" s="97">
        <v>24.63</v>
      </c>
      <c r="I172" s="98"/>
      <c r="J172" s="98">
        <v>1</v>
      </c>
      <c r="K172" s="98"/>
      <c r="L172" s="98"/>
      <c r="M172" s="98">
        <v>1</v>
      </c>
      <c r="N172" s="98">
        <v>1</v>
      </c>
      <c r="O172" s="98">
        <v>1</v>
      </c>
      <c r="P172" s="98">
        <v>1</v>
      </c>
      <c r="Q172" s="98"/>
      <c r="R172" s="99">
        <f>'Úklid kategorie'!$F$7</f>
        <v>0</v>
      </c>
      <c r="S172" s="134">
        <f t="shared" si="14"/>
        <v>661.1972760000001</v>
      </c>
      <c r="T172" s="135">
        <f t="shared" si="15"/>
        <v>0</v>
      </c>
      <c r="U172" s="135">
        <f t="shared" si="16"/>
        <v>0</v>
      </c>
      <c r="V172" s="136">
        <f t="shared" si="17"/>
        <v>0</v>
      </c>
    </row>
    <row r="173" spans="1:55" s="41" customFormat="1" x14ac:dyDescent="0.25">
      <c r="A173" s="159">
        <v>166</v>
      </c>
      <c r="B173" s="159" t="s">
        <v>172</v>
      </c>
      <c r="C173" s="133" t="s">
        <v>276</v>
      </c>
      <c r="D173" s="133" t="s">
        <v>288</v>
      </c>
      <c r="E173" s="133" t="s">
        <v>178</v>
      </c>
      <c r="F173" s="96" t="s">
        <v>330</v>
      </c>
      <c r="G173" s="96" t="s">
        <v>61</v>
      </c>
      <c r="H173" s="97">
        <v>21.69</v>
      </c>
      <c r="I173" s="98"/>
      <c r="J173" s="98">
        <v>1</v>
      </c>
      <c r="K173" s="98"/>
      <c r="L173" s="98"/>
      <c r="M173" s="98">
        <v>1</v>
      </c>
      <c r="N173" s="98">
        <v>1</v>
      </c>
      <c r="O173" s="98">
        <v>1</v>
      </c>
      <c r="P173" s="98">
        <v>1</v>
      </c>
      <c r="Q173" s="98"/>
      <c r="R173" s="99">
        <f>'Úklid kategorie'!$F$7</f>
        <v>0</v>
      </c>
      <c r="S173" s="134">
        <f t="shared" si="14"/>
        <v>582.27238800000009</v>
      </c>
      <c r="T173" s="135">
        <f t="shared" si="15"/>
        <v>0</v>
      </c>
      <c r="U173" s="135">
        <f t="shared" si="16"/>
        <v>0</v>
      </c>
      <c r="V173" s="136">
        <f t="shared" si="17"/>
        <v>0</v>
      </c>
    </row>
    <row r="174" spans="1:55" s="41" customFormat="1" x14ac:dyDescent="0.25">
      <c r="A174" s="159">
        <v>167</v>
      </c>
      <c r="B174" s="159" t="s">
        <v>172</v>
      </c>
      <c r="C174" s="133" t="s">
        <v>276</v>
      </c>
      <c r="D174" s="133" t="s">
        <v>289</v>
      </c>
      <c r="E174" s="133" t="s">
        <v>178</v>
      </c>
      <c r="F174" s="96" t="s">
        <v>330</v>
      </c>
      <c r="G174" s="96" t="s">
        <v>61</v>
      </c>
      <c r="H174" s="97">
        <v>26.3</v>
      </c>
      <c r="I174" s="98"/>
      <c r="J174" s="98">
        <v>1</v>
      </c>
      <c r="K174" s="98"/>
      <c r="L174" s="98"/>
      <c r="M174" s="98">
        <v>1</v>
      </c>
      <c r="N174" s="98">
        <v>1</v>
      </c>
      <c r="O174" s="98">
        <v>1</v>
      </c>
      <c r="P174" s="98">
        <v>1</v>
      </c>
      <c r="Q174" s="98"/>
      <c r="R174" s="99">
        <f>'Úklid kategorie'!$F$7</f>
        <v>0</v>
      </c>
      <c r="S174" s="134">
        <f t="shared" si="14"/>
        <v>706.02876000000003</v>
      </c>
      <c r="T174" s="135">
        <f t="shared" si="15"/>
        <v>0</v>
      </c>
      <c r="U174" s="135">
        <f t="shared" si="16"/>
        <v>0</v>
      </c>
      <c r="V174" s="136">
        <f t="shared" si="17"/>
        <v>0</v>
      </c>
    </row>
    <row r="175" spans="1:55" s="41" customFormat="1" x14ac:dyDescent="0.25">
      <c r="A175" s="159">
        <v>168</v>
      </c>
      <c r="B175" s="159" t="s">
        <v>172</v>
      </c>
      <c r="C175" s="133" t="s">
        <v>276</v>
      </c>
      <c r="D175" s="133" t="s">
        <v>290</v>
      </c>
      <c r="E175" s="133" t="s">
        <v>178</v>
      </c>
      <c r="F175" s="96" t="s">
        <v>330</v>
      </c>
      <c r="G175" s="96" t="s">
        <v>61</v>
      </c>
      <c r="H175" s="97">
        <v>14.55</v>
      </c>
      <c r="I175" s="98"/>
      <c r="J175" s="98">
        <v>1</v>
      </c>
      <c r="K175" s="98"/>
      <c r="L175" s="98"/>
      <c r="M175" s="98">
        <v>1</v>
      </c>
      <c r="N175" s="98">
        <v>1</v>
      </c>
      <c r="O175" s="98">
        <v>1</v>
      </c>
      <c r="P175" s="98">
        <v>1</v>
      </c>
      <c r="Q175" s="98"/>
      <c r="R175" s="99">
        <f>'Úklid kategorie'!$F$7</f>
        <v>0</v>
      </c>
      <c r="S175" s="134">
        <f t="shared" si="14"/>
        <v>390.59766000000008</v>
      </c>
      <c r="T175" s="135">
        <f t="shared" si="15"/>
        <v>0</v>
      </c>
      <c r="U175" s="135">
        <f t="shared" si="16"/>
        <v>0</v>
      </c>
      <c r="V175" s="136">
        <f t="shared" si="17"/>
        <v>0</v>
      </c>
    </row>
    <row r="176" spans="1:55" x14ac:dyDescent="0.25">
      <c r="A176" s="156">
        <v>169</v>
      </c>
      <c r="B176" s="156" t="s">
        <v>172</v>
      </c>
      <c r="C176" s="116" t="s">
        <v>276</v>
      </c>
      <c r="D176" s="116" t="s">
        <v>291</v>
      </c>
      <c r="E176" s="116" t="s">
        <v>191</v>
      </c>
      <c r="F176" s="117" t="s">
        <v>330</v>
      </c>
      <c r="G176" s="117" t="s">
        <v>328</v>
      </c>
      <c r="H176" s="113">
        <v>24.7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114"/>
      <c r="S176" s="34">
        <f t="shared" si="14"/>
        <v>0</v>
      </c>
      <c r="T176" s="35">
        <f t="shared" si="15"/>
        <v>0</v>
      </c>
      <c r="U176" s="35">
        <f t="shared" si="16"/>
        <v>0</v>
      </c>
      <c r="V176" s="36">
        <f t="shared" si="17"/>
        <v>0</v>
      </c>
      <c r="W176" s="28"/>
      <c r="AH176" s="28"/>
      <c r="AI176" s="28"/>
      <c r="AJ176" s="28"/>
      <c r="AQ176" s="28"/>
      <c r="AR176" s="28"/>
      <c r="AS176" s="28"/>
      <c r="BA176" s="28"/>
      <c r="BB176" s="28"/>
      <c r="BC176" s="28"/>
    </row>
    <row r="177" spans="1:55" x14ac:dyDescent="0.25">
      <c r="A177" s="156">
        <v>170</v>
      </c>
      <c r="B177" s="156" t="s">
        <v>172</v>
      </c>
      <c r="C177" s="116" t="s">
        <v>276</v>
      </c>
      <c r="D177" s="116" t="s">
        <v>292</v>
      </c>
      <c r="E177" s="116" t="s">
        <v>191</v>
      </c>
      <c r="F177" s="117" t="s">
        <v>330</v>
      </c>
      <c r="G177" s="117" t="s">
        <v>328</v>
      </c>
      <c r="H177" s="113">
        <v>13.28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114"/>
      <c r="S177" s="34">
        <f t="shared" si="14"/>
        <v>0</v>
      </c>
      <c r="T177" s="35">
        <f t="shared" si="15"/>
        <v>0</v>
      </c>
      <c r="U177" s="35">
        <f t="shared" si="16"/>
        <v>0</v>
      </c>
      <c r="V177" s="36">
        <f t="shared" si="17"/>
        <v>0</v>
      </c>
      <c r="W177" s="28"/>
      <c r="AH177" s="28"/>
      <c r="AI177" s="28"/>
      <c r="AJ177" s="28"/>
      <c r="AQ177" s="28"/>
      <c r="AR177" s="28"/>
      <c r="AS177" s="28"/>
      <c r="BA177" s="28"/>
      <c r="BB177" s="28"/>
      <c r="BC177" s="28"/>
    </row>
    <row r="178" spans="1:55" x14ac:dyDescent="0.25">
      <c r="A178" s="159">
        <v>171</v>
      </c>
      <c r="B178" s="159" t="s">
        <v>172</v>
      </c>
      <c r="C178" s="133" t="s">
        <v>276</v>
      </c>
      <c r="D178" s="133" t="s">
        <v>293</v>
      </c>
      <c r="E178" s="133" t="s">
        <v>294</v>
      </c>
      <c r="F178" s="96" t="s">
        <v>330</v>
      </c>
      <c r="G178" s="96" t="s">
        <v>61</v>
      </c>
      <c r="H178" s="97">
        <v>27.12</v>
      </c>
      <c r="I178" s="98"/>
      <c r="J178" s="98">
        <v>1</v>
      </c>
      <c r="K178" s="98"/>
      <c r="L178" s="98"/>
      <c r="M178" s="98">
        <v>1</v>
      </c>
      <c r="N178" s="98">
        <v>1</v>
      </c>
      <c r="O178" s="98">
        <v>1</v>
      </c>
      <c r="P178" s="98">
        <v>1</v>
      </c>
      <c r="Q178" s="98"/>
      <c r="R178" s="99">
        <f>'Úklid kategorie'!$F$7</f>
        <v>0</v>
      </c>
      <c r="S178" s="134">
        <f t="shared" si="14"/>
        <v>728.04182399999991</v>
      </c>
      <c r="T178" s="135">
        <f t="shared" si="15"/>
        <v>0</v>
      </c>
      <c r="U178" s="135">
        <f t="shared" si="16"/>
        <v>0</v>
      </c>
      <c r="V178" s="136">
        <f t="shared" si="17"/>
        <v>0</v>
      </c>
      <c r="W178" s="28"/>
      <c r="AH178" s="28"/>
      <c r="AI178" s="28"/>
      <c r="AJ178" s="28"/>
      <c r="AQ178" s="28"/>
      <c r="AR178" s="28"/>
      <c r="AS178" s="28"/>
      <c r="BA178" s="28"/>
      <c r="BB178" s="28"/>
      <c r="BC178" s="28"/>
    </row>
    <row r="179" spans="1:55" s="41" customFormat="1" x14ac:dyDescent="0.25">
      <c r="A179" s="160">
        <v>172</v>
      </c>
      <c r="B179" s="160" t="s">
        <v>172</v>
      </c>
      <c r="C179" s="129" t="s">
        <v>276</v>
      </c>
      <c r="D179" s="129" t="s">
        <v>295</v>
      </c>
      <c r="E179" s="129" t="s">
        <v>296</v>
      </c>
      <c r="F179" s="100" t="s">
        <v>331</v>
      </c>
      <c r="G179" s="100" t="s">
        <v>62</v>
      </c>
      <c r="H179" s="101">
        <v>26.51</v>
      </c>
      <c r="I179" s="102"/>
      <c r="J179" s="102">
        <v>1</v>
      </c>
      <c r="K179" s="102"/>
      <c r="L179" s="102"/>
      <c r="M179" s="102">
        <v>1</v>
      </c>
      <c r="N179" s="102">
        <v>1</v>
      </c>
      <c r="O179" s="102">
        <v>1</v>
      </c>
      <c r="P179" s="102">
        <v>1</v>
      </c>
      <c r="Q179" s="102"/>
      <c r="R179" s="103">
        <f>'Úklid kategorie'!$F$8</f>
        <v>0</v>
      </c>
      <c r="S179" s="130">
        <f t="shared" si="14"/>
        <v>711.66625199999999</v>
      </c>
      <c r="T179" s="131">
        <f t="shared" si="15"/>
        <v>0</v>
      </c>
      <c r="U179" s="131">
        <f t="shared" si="16"/>
        <v>0</v>
      </c>
      <c r="V179" s="132">
        <f t="shared" si="17"/>
        <v>0</v>
      </c>
    </row>
    <row r="180" spans="1:55" s="41" customFormat="1" x14ac:dyDescent="0.25">
      <c r="A180" s="160">
        <v>173</v>
      </c>
      <c r="B180" s="160" t="s">
        <v>172</v>
      </c>
      <c r="C180" s="129" t="s">
        <v>276</v>
      </c>
      <c r="D180" s="129" t="s">
        <v>297</v>
      </c>
      <c r="E180" s="129" t="s">
        <v>296</v>
      </c>
      <c r="F180" s="100" t="s">
        <v>331</v>
      </c>
      <c r="G180" s="100" t="s">
        <v>62</v>
      </c>
      <c r="H180" s="101">
        <v>26.23</v>
      </c>
      <c r="I180" s="102"/>
      <c r="J180" s="102">
        <v>1</v>
      </c>
      <c r="K180" s="102"/>
      <c r="L180" s="102"/>
      <c r="M180" s="102">
        <v>1</v>
      </c>
      <c r="N180" s="102">
        <v>1</v>
      </c>
      <c r="O180" s="102">
        <v>1</v>
      </c>
      <c r="P180" s="102">
        <v>1</v>
      </c>
      <c r="Q180" s="102"/>
      <c r="R180" s="103">
        <f>'Úklid kategorie'!$F$8</f>
        <v>0</v>
      </c>
      <c r="S180" s="130">
        <f t="shared" si="14"/>
        <v>704.14959600000009</v>
      </c>
      <c r="T180" s="131">
        <f t="shared" si="15"/>
        <v>0</v>
      </c>
      <c r="U180" s="131">
        <f t="shared" si="16"/>
        <v>0</v>
      </c>
      <c r="V180" s="132">
        <f t="shared" si="17"/>
        <v>0</v>
      </c>
    </row>
    <row r="181" spans="1:55" s="41" customFormat="1" x14ac:dyDescent="0.25">
      <c r="A181" s="160">
        <v>174</v>
      </c>
      <c r="B181" s="160" t="s">
        <v>172</v>
      </c>
      <c r="C181" s="129" t="s">
        <v>276</v>
      </c>
      <c r="D181" s="129" t="s">
        <v>298</v>
      </c>
      <c r="E181" s="129" t="s">
        <v>296</v>
      </c>
      <c r="F181" s="100" t="s">
        <v>331</v>
      </c>
      <c r="G181" s="100" t="s">
        <v>62</v>
      </c>
      <c r="H181" s="101">
        <v>28.04</v>
      </c>
      <c r="I181" s="102"/>
      <c r="J181" s="102">
        <v>1</v>
      </c>
      <c r="K181" s="102"/>
      <c r="L181" s="102"/>
      <c r="M181" s="102">
        <v>1</v>
      </c>
      <c r="N181" s="102">
        <v>1</v>
      </c>
      <c r="O181" s="102">
        <v>1</v>
      </c>
      <c r="P181" s="102">
        <v>1</v>
      </c>
      <c r="Q181" s="102"/>
      <c r="R181" s="103">
        <f>'Úklid kategorie'!$F$8</f>
        <v>0</v>
      </c>
      <c r="S181" s="130">
        <f t="shared" si="14"/>
        <v>752.73940800000003</v>
      </c>
      <c r="T181" s="131">
        <f t="shared" si="15"/>
        <v>0</v>
      </c>
      <c r="U181" s="131">
        <f t="shared" si="16"/>
        <v>0</v>
      </c>
      <c r="V181" s="132">
        <f t="shared" si="17"/>
        <v>0</v>
      </c>
    </row>
    <row r="182" spans="1:55" s="41" customFormat="1" x14ac:dyDescent="0.25">
      <c r="A182" s="157">
        <v>175</v>
      </c>
      <c r="B182" s="157" t="s">
        <v>172</v>
      </c>
      <c r="C182" s="119" t="s">
        <v>276</v>
      </c>
      <c r="D182" s="119" t="s">
        <v>299</v>
      </c>
      <c r="E182" s="119" t="s">
        <v>181</v>
      </c>
      <c r="F182" s="120" t="s">
        <v>317</v>
      </c>
      <c r="G182" s="120" t="s">
        <v>59</v>
      </c>
      <c r="H182" s="104">
        <v>2.87</v>
      </c>
      <c r="I182" s="105"/>
      <c r="J182" s="105">
        <v>1</v>
      </c>
      <c r="K182" s="105"/>
      <c r="L182" s="105"/>
      <c r="M182" s="105">
        <v>1</v>
      </c>
      <c r="N182" s="105">
        <v>1</v>
      </c>
      <c r="O182" s="105"/>
      <c r="P182" s="105">
        <v>1</v>
      </c>
      <c r="Q182" s="105"/>
      <c r="R182" s="106">
        <f>'Úklid kategorie'!$F$9</f>
        <v>0</v>
      </c>
      <c r="S182" s="121">
        <f t="shared" si="14"/>
        <v>76.089057333333344</v>
      </c>
      <c r="T182" s="122">
        <f t="shared" si="15"/>
        <v>0</v>
      </c>
      <c r="U182" s="122">
        <f t="shared" si="16"/>
        <v>0</v>
      </c>
      <c r="V182" s="123">
        <f t="shared" si="17"/>
        <v>0</v>
      </c>
    </row>
    <row r="183" spans="1:55" s="41" customFormat="1" x14ac:dyDescent="0.25">
      <c r="A183" s="157">
        <v>176</v>
      </c>
      <c r="B183" s="157" t="s">
        <v>172</v>
      </c>
      <c r="C183" s="119" t="s">
        <v>276</v>
      </c>
      <c r="D183" s="119" t="s">
        <v>300</v>
      </c>
      <c r="E183" s="119" t="s">
        <v>21</v>
      </c>
      <c r="F183" s="120" t="s">
        <v>317</v>
      </c>
      <c r="G183" s="120" t="s">
        <v>59</v>
      </c>
      <c r="H183" s="104">
        <v>4.84</v>
      </c>
      <c r="I183" s="105"/>
      <c r="J183" s="105">
        <v>1</v>
      </c>
      <c r="K183" s="105"/>
      <c r="L183" s="105"/>
      <c r="M183" s="105">
        <v>1</v>
      </c>
      <c r="N183" s="105">
        <v>1</v>
      </c>
      <c r="O183" s="105"/>
      <c r="P183" s="105">
        <v>1</v>
      </c>
      <c r="Q183" s="105"/>
      <c r="R183" s="106">
        <f>'Úklid kategorie'!$F$9</f>
        <v>0</v>
      </c>
      <c r="S183" s="121">
        <f t="shared" si="14"/>
        <v>128.31743466666668</v>
      </c>
      <c r="T183" s="122">
        <f t="shared" si="15"/>
        <v>0</v>
      </c>
      <c r="U183" s="122">
        <f t="shared" si="16"/>
        <v>0</v>
      </c>
      <c r="V183" s="123">
        <f t="shared" si="17"/>
        <v>0</v>
      </c>
    </row>
    <row r="184" spans="1:55" x14ac:dyDescent="0.25">
      <c r="A184" s="156">
        <v>177</v>
      </c>
      <c r="B184" s="156" t="s">
        <v>172</v>
      </c>
      <c r="C184" s="116" t="s">
        <v>276</v>
      </c>
      <c r="D184" s="116" t="s">
        <v>301</v>
      </c>
      <c r="E184" s="116" t="s">
        <v>327</v>
      </c>
      <c r="F184" s="117" t="s">
        <v>317</v>
      </c>
      <c r="G184" s="117" t="s">
        <v>328</v>
      </c>
      <c r="H184" s="113">
        <v>1.26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114"/>
      <c r="S184" s="34">
        <f t="shared" si="14"/>
        <v>0</v>
      </c>
      <c r="T184" s="35">
        <f t="shared" si="15"/>
        <v>0</v>
      </c>
      <c r="U184" s="35">
        <f t="shared" si="16"/>
        <v>0</v>
      </c>
      <c r="V184" s="36">
        <f t="shared" si="17"/>
        <v>0</v>
      </c>
      <c r="W184" s="28"/>
      <c r="AH184" s="28"/>
      <c r="AI184" s="28"/>
      <c r="AJ184" s="28"/>
      <c r="AQ184" s="28"/>
      <c r="AR184" s="28"/>
      <c r="AS184" s="28"/>
      <c r="BA184" s="28"/>
      <c r="BB184" s="28"/>
      <c r="BC184" s="28"/>
    </row>
    <row r="185" spans="1:55" s="41" customFormat="1" x14ac:dyDescent="0.25">
      <c r="A185" s="157">
        <v>178</v>
      </c>
      <c r="B185" s="157" t="s">
        <v>172</v>
      </c>
      <c r="C185" s="119" t="s">
        <v>276</v>
      </c>
      <c r="D185" s="119" t="s">
        <v>302</v>
      </c>
      <c r="E185" s="119" t="s">
        <v>179</v>
      </c>
      <c r="F185" s="120" t="s">
        <v>317</v>
      </c>
      <c r="G185" s="120" t="s">
        <v>59</v>
      </c>
      <c r="H185" s="104">
        <v>1.21</v>
      </c>
      <c r="I185" s="105"/>
      <c r="J185" s="105">
        <v>1</v>
      </c>
      <c r="K185" s="105"/>
      <c r="L185" s="105"/>
      <c r="M185" s="105">
        <v>1</v>
      </c>
      <c r="N185" s="105">
        <v>1</v>
      </c>
      <c r="O185" s="105"/>
      <c r="P185" s="105">
        <v>1</v>
      </c>
      <c r="Q185" s="105"/>
      <c r="R185" s="106">
        <f>'Úklid kategorie'!$F$9</f>
        <v>0</v>
      </c>
      <c r="S185" s="121">
        <f t="shared" si="14"/>
        <v>32.079358666666671</v>
      </c>
      <c r="T185" s="122">
        <f t="shared" si="15"/>
        <v>0</v>
      </c>
      <c r="U185" s="122">
        <f t="shared" si="16"/>
        <v>0</v>
      </c>
      <c r="V185" s="123">
        <f t="shared" si="17"/>
        <v>0</v>
      </c>
    </row>
    <row r="186" spans="1:55" s="41" customFormat="1" x14ac:dyDescent="0.25">
      <c r="A186" s="157">
        <v>179</v>
      </c>
      <c r="B186" s="157" t="s">
        <v>172</v>
      </c>
      <c r="C186" s="119" t="s">
        <v>276</v>
      </c>
      <c r="D186" s="119" t="s">
        <v>303</v>
      </c>
      <c r="E186" s="119" t="s">
        <v>23</v>
      </c>
      <c r="F186" s="120" t="s">
        <v>317</v>
      </c>
      <c r="G186" s="120" t="s">
        <v>59</v>
      </c>
      <c r="H186" s="104">
        <v>4.0599999999999996</v>
      </c>
      <c r="I186" s="105"/>
      <c r="J186" s="105">
        <v>1</v>
      </c>
      <c r="K186" s="105"/>
      <c r="L186" s="105"/>
      <c r="M186" s="105">
        <v>1</v>
      </c>
      <c r="N186" s="105">
        <v>1</v>
      </c>
      <c r="O186" s="105"/>
      <c r="P186" s="105">
        <v>1</v>
      </c>
      <c r="Q186" s="105"/>
      <c r="R186" s="106">
        <f>'Úklid kategorie'!$F$9</f>
        <v>0</v>
      </c>
      <c r="S186" s="121">
        <f t="shared" ref="S186:S195" si="18">(H186*I186*30.4167)+(H186*J186*21)+(H186*K186*4.3452)+(H186*L186*4.3452)+(H186*M186*4.3452)+H186*N186+(H186*O186/3)+(H186*P186/6)+(H186*Q186/12)</f>
        <v>107.63817866666666</v>
      </c>
      <c r="T186" s="122">
        <f t="shared" ref="T186:T195" si="19">R186*S186</f>
        <v>0</v>
      </c>
      <c r="U186" s="122">
        <f t="shared" ref="U186:U195" si="20">T186*12</f>
        <v>0</v>
      </c>
      <c r="V186" s="123">
        <f t="shared" ref="V186:V195" si="21" xml:space="preserve"> U186*3</f>
        <v>0</v>
      </c>
    </row>
    <row r="187" spans="1:55" s="41" customFormat="1" x14ac:dyDescent="0.25">
      <c r="A187" s="160">
        <v>180</v>
      </c>
      <c r="B187" s="160" t="s">
        <v>172</v>
      </c>
      <c r="C187" s="129" t="s">
        <v>276</v>
      </c>
      <c r="D187" s="129" t="s">
        <v>304</v>
      </c>
      <c r="E187" s="129" t="s">
        <v>296</v>
      </c>
      <c r="F187" s="100" t="s">
        <v>331</v>
      </c>
      <c r="G187" s="100" t="s">
        <v>62</v>
      </c>
      <c r="H187" s="101">
        <v>13.35</v>
      </c>
      <c r="I187" s="102"/>
      <c r="J187" s="102">
        <v>1</v>
      </c>
      <c r="K187" s="102"/>
      <c r="L187" s="102"/>
      <c r="M187" s="102">
        <v>1</v>
      </c>
      <c r="N187" s="102">
        <v>1</v>
      </c>
      <c r="O187" s="102">
        <v>1</v>
      </c>
      <c r="P187" s="102">
        <v>1</v>
      </c>
      <c r="Q187" s="102"/>
      <c r="R187" s="103">
        <f>'Úklid kategorie'!$F$8</f>
        <v>0</v>
      </c>
      <c r="S187" s="130">
        <f t="shared" si="18"/>
        <v>358.38342</v>
      </c>
      <c r="T187" s="131">
        <f t="shared" si="19"/>
        <v>0</v>
      </c>
      <c r="U187" s="131">
        <f t="shared" si="20"/>
        <v>0</v>
      </c>
      <c r="V187" s="132">
        <f t="shared" si="21"/>
        <v>0</v>
      </c>
    </row>
    <row r="188" spans="1:55" s="41" customFormat="1" x14ac:dyDescent="0.25">
      <c r="A188" s="160">
        <v>181</v>
      </c>
      <c r="B188" s="160" t="s">
        <v>172</v>
      </c>
      <c r="C188" s="129" t="s">
        <v>276</v>
      </c>
      <c r="D188" s="129" t="s">
        <v>305</v>
      </c>
      <c r="E188" s="129" t="s">
        <v>199</v>
      </c>
      <c r="F188" s="100" t="s">
        <v>330</v>
      </c>
      <c r="G188" s="100" t="s">
        <v>62</v>
      </c>
      <c r="H188" s="101">
        <v>22.09</v>
      </c>
      <c r="I188" s="102"/>
      <c r="J188" s="102">
        <v>1</v>
      </c>
      <c r="K188" s="102"/>
      <c r="L188" s="102"/>
      <c r="M188" s="102">
        <v>1</v>
      </c>
      <c r="N188" s="102">
        <v>1</v>
      </c>
      <c r="O188" s="102">
        <v>1</v>
      </c>
      <c r="P188" s="102">
        <v>1</v>
      </c>
      <c r="Q188" s="102"/>
      <c r="R188" s="103">
        <f>'Úklid kategorie'!$F$8</f>
        <v>0</v>
      </c>
      <c r="S188" s="130">
        <f t="shared" si="18"/>
        <v>593.01046799999995</v>
      </c>
      <c r="T188" s="131">
        <f t="shared" si="19"/>
        <v>0</v>
      </c>
      <c r="U188" s="131">
        <f t="shared" si="20"/>
        <v>0</v>
      </c>
      <c r="V188" s="132">
        <f t="shared" si="21"/>
        <v>0</v>
      </c>
    </row>
    <row r="189" spans="1:55" s="41" customFormat="1" x14ac:dyDescent="0.25">
      <c r="A189" s="155">
        <v>182</v>
      </c>
      <c r="B189" s="155" t="s">
        <v>172</v>
      </c>
      <c r="C189" s="87" t="s">
        <v>276</v>
      </c>
      <c r="D189" s="87" t="s">
        <v>306</v>
      </c>
      <c r="E189" s="87" t="s">
        <v>177</v>
      </c>
      <c r="F189" s="88" t="s">
        <v>317</v>
      </c>
      <c r="G189" s="88" t="s">
        <v>58</v>
      </c>
      <c r="H189" s="89">
        <v>11.01</v>
      </c>
      <c r="I189" s="83"/>
      <c r="J189" s="83">
        <v>1</v>
      </c>
      <c r="K189" s="83"/>
      <c r="L189" s="83"/>
      <c r="M189" s="83">
        <v>1</v>
      </c>
      <c r="N189" s="83">
        <v>1</v>
      </c>
      <c r="O189" s="83"/>
      <c r="P189" s="83">
        <v>1</v>
      </c>
      <c r="Q189" s="83"/>
      <c r="R189" s="90">
        <f>'Úklid kategorie'!$F$6</f>
        <v>0</v>
      </c>
      <c r="S189" s="84">
        <f t="shared" si="18"/>
        <v>291.89565199999998</v>
      </c>
      <c r="T189" s="85">
        <f t="shared" si="19"/>
        <v>0</v>
      </c>
      <c r="U189" s="85">
        <f t="shared" si="20"/>
        <v>0</v>
      </c>
      <c r="V189" s="86">
        <f t="shared" si="21"/>
        <v>0</v>
      </c>
    </row>
    <row r="190" spans="1:55" s="41" customFormat="1" x14ac:dyDescent="0.25">
      <c r="A190" s="160">
        <v>183</v>
      </c>
      <c r="B190" s="160" t="s">
        <v>172</v>
      </c>
      <c r="C190" s="129" t="s">
        <v>276</v>
      </c>
      <c r="D190" s="129" t="s">
        <v>307</v>
      </c>
      <c r="E190" s="129" t="s">
        <v>294</v>
      </c>
      <c r="F190" s="100" t="s">
        <v>331</v>
      </c>
      <c r="G190" s="100" t="s">
        <v>62</v>
      </c>
      <c r="H190" s="101">
        <v>18.649999999999999</v>
      </c>
      <c r="I190" s="102"/>
      <c r="J190" s="102">
        <v>1</v>
      </c>
      <c r="K190" s="102"/>
      <c r="L190" s="102"/>
      <c r="M190" s="102">
        <v>1</v>
      </c>
      <c r="N190" s="102">
        <v>1</v>
      </c>
      <c r="O190" s="102">
        <v>1</v>
      </c>
      <c r="P190" s="102">
        <v>1</v>
      </c>
      <c r="Q190" s="102"/>
      <c r="R190" s="103">
        <f>'Úklid kategorie'!$F$8</f>
        <v>0</v>
      </c>
      <c r="S190" s="130">
        <f t="shared" si="18"/>
        <v>500.66297999999995</v>
      </c>
      <c r="T190" s="131">
        <f t="shared" si="19"/>
        <v>0</v>
      </c>
      <c r="U190" s="131">
        <f t="shared" si="20"/>
        <v>0</v>
      </c>
      <c r="V190" s="132">
        <f t="shared" si="21"/>
        <v>0</v>
      </c>
    </row>
    <row r="191" spans="1:55" s="41" customFormat="1" x14ac:dyDescent="0.25">
      <c r="A191" s="160">
        <v>184</v>
      </c>
      <c r="B191" s="160" t="s">
        <v>172</v>
      </c>
      <c r="C191" s="129" t="s">
        <v>276</v>
      </c>
      <c r="D191" s="129" t="s">
        <v>308</v>
      </c>
      <c r="E191" s="129" t="s">
        <v>336</v>
      </c>
      <c r="F191" s="100" t="s">
        <v>331</v>
      </c>
      <c r="G191" s="100" t="s">
        <v>62</v>
      </c>
      <c r="H191" s="101">
        <v>24.59</v>
      </c>
      <c r="I191" s="102"/>
      <c r="J191" s="102">
        <v>1</v>
      </c>
      <c r="K191" s="102"/>
      <c r="L191" s="102"/>
      <c r="M191" s="102">
        <v>1</v>
      </c>
      <c r="N191" s="102">
        <v>1</v>
      </c>
      <c r="O191" s="102">
        <v>1</v>
      </c>
      <c r="P191" s="102">
        <v>1</v>
      </c>
      <c r="Q191" s="102"/>
      <c r="R191" s="103">
        <f>'Úklid kategorie'!$F$8</f>
        <v>0</v>
      </c>
      <c r="S191" s="130">
        <f t="shared" si="18"/>
        <v>660.12346800000012</v>
      </c>
      <c r="T191" s="131">
        <f t="shared" si="19"/>
        <v>0</v>
      </c>
      <c r="U191" s="131">
        <f t="shared" si="20"/>
        <v>0</v>
      </c>
      <c r="V191" s="132">
        <f t="shared" si="21"/>
        <v>0</v>
      </c>
    </row>
    <row r="192" spans="1:55" s="41" customFormat="1" x14ac:dyDescent="0.25">
      <c r="A192" s="160">
        <v>185</v>
      </c>
      <c r="B192" s="160" t="s">
        <v>172</v>
      </c>
      <c r="C192" s="129" t="s">
        <v>276</v>
      </c>
      <c r="D192" s="129" t="s">
        <v>309</v>
      </c>
      <c r="E192" s="129" t="s">
        <v>336</v>
      </c>
      <c r="F192" s="100" t="s">
        <v>330</v>
      </c>
      <c r="G192" s="100" t="s">
        <v>62</v>
      </c>
      <c r="H192" s="101">
        <v>31.27</v>
      </c>
      <c r="I192" s="102"/>
      <c r="J192" s="102">
        <v>1</v>
      </c>
      <c r="K192" s="102"/>
      <c r="L192" s="102"/>
      <c r="M192" s="102">
        <v>1</v>
      </c>
      <c r="N192" s="102">
        <v>1</v>
      </c>
      <c r="O192" s="102">
        <v>1</v>
      </c>
      <c r="P192" s="102">
        <v>1</v>
      </c>
      <c r="Q192" s="102"/>
      <c r="R192" s="103">
        <f>'Úklid kategorie'!$F$8</f>
        <v>0</v>
      </c>
      <c r="S192" s="130">
        <f t="shared" si="18"/>
        <v>839.44940399999996</v>
      </c>
      <c r="T192" s="131">
        <f t="shared" si="19"/>
        <v>0</v>
      </c>
      <c r="U192" s="131">
        <f t="shared" si="20"/>
        <v>0</v>
      </c>
      <c r="V192" s="132">
        <f t="shared" si="21"/>
        <v>0</v>
      </c>
    </row>
    <row r="193" spans="1:55" s="41" customFormat="1" x14ac:dyDescent="0.25">
      <c r="A193" s="155">
        <v>186</v>
      </c>
      <c r="B193" s="155" t="s">
        <v>172</v>
      </c>
      <c r="C193" s="87" t="s">
        <v>276</v>
      </c>
      <c r="D193" s="87" t="s">
        <v>310</v>
      </c>
      <c r="E193" s="87" t="s">
        <v>177</v>
      </c>
      <c r="F193" s="88" t="s">
        <v>317</v>
      </c>
      <c r="G193" s="88" t="s">
        <v>58</v>
      </c>
      <c r="H193" s="89">
        <v>18.21</v>
      </c>
      <c r="I193" s="83"/>
      <c r="J193" s="83">
        <v>1</v>
      </c>
      <c r="K193" s="83"/>
      <c r="L193" s="83"/>
      <c r="M193" s="83">
        <v>1</v>
      </c>
      <c r="N193" s="83">
        <v>1</v>
      </c>
      <c r="O193" s="83"/>
      <c r="P193" s="83">
        <v>1</v>
      </c>
      <c r="Q193" s="83"/>
      <c r="R193" s="90">
        <f>'Úklid kategorie'!$F$6</f>
        <v>0</v>
      </c>
      <c r="S193" s="84">
        <f t="shared" si="18"/>
        <v>482.78109200000006</v>
      </c>
      <c r="T193" s="85">
        <f t="shared" si="19"/>
        <v>0</v>
      </c>
      <c r="U193" s="85">
        <f t="shared" si="20"/>
        <v>0</v>
      </c>
      <c r="V193" s="86">
        <f t="shared" si="21"/>
        <v>0</v>
      </c>
    </row>
    <row r="194" spans="1:55" s="41" customFormat="1" x14ac:dyDescent="0.25">
      <c r="A194" s="159">
        <v>187</v>
      </c>
      <c r="B194" s="159" t="s">
        <v>172</v>
      </c>
      <c r="C194" s="133" t="s">
        <v>276</v>
      </c>
      <c r="D194" s="133" t="s">
        <v>311</v>
      </c>
      <c r="E194" s="133" t="s">
        <v>178</v>
      </c>
      <c r="F194" s="96" t="s">
        <v>330</v>
      </c>
      <c r="G194" s="96" t="s">
        <v>61</v>
      </c>
      <c r="H194" s="97">
        <v>27.53</v>
      </c>
      <c r="I194" s="98"/>
      <c r="J194" s="98">
        <v>1</v>
      </c>
      <c r="K194" s="98"/>
      <c r="L194" s="98"/>
      <c r="M194" s="98">
        <v>1</v>
      </c>
      <c r="N194" s="98">
        <v>1</v>
      </c>
      <c r="O194" s="98">
        <v>1</v>
      </c>
      <c r="P194" s="98">
        <v>1</v>
      </c>
      <c r="Q194" s="98"/>
      <c r="R194" s="99">
        <f>'Úklid kategorie'!$F$7</f>
        <v>0</v>
      </c>
      <c r="S194" s="134">
        <f t="shared" si="18"/>
        <v>739.04835600000001</v>
      </c>
      <c r="T194" s="135">
        <f t="shared" si="19"/>
        <v>0</v>
      </c>
      <c r="U194" s="135">
        <f t="shared" si="20"/>
        <v>0</v>
      </c>
      <c r="V194" s="136">
        <f t="shared" si="21"/>
        <v>0</v>
      </c>
    </row>
    <row r="195" spans="1:55" ht="15.75" thickBot="1" x14ac:dyDescent="0.3">
      <c r="A195" s="156">
        <v>188</v>
      </c>
      <c r="B195" s="156" t="s">
        <v>172</v>
      </c>
      <c r="C195" s="116" t="s">
        <v>276</v>
      </c>
      <c r="D195" s="116" t="s">
        <v>312</v>
      </c>
      <c r="E195" s="116" t="s">
        <v>313</v>
      </c>
      <c r="F195" s="118" t="s">
        <v>319</v>
      </c>
      <c r="G195" s="118" t="s">
        <v>328</v>
      </c>
      <c r="H195" s="115">
        <v>122.96</v>
      </c>
      <c r="I195" s="32"/>
      <c r="J195" s="32"/>
      <c r="K195" s="32"/>
      <c r="L195" s="32"/>
      <c r="M195" s="31"/>
      <c r="N195" s="31"/>
      <c r="O195" s="31"/>
      <c r="P195" s="31"/>
      <c r="Q195" s="32"/>
      <c r="R195" s="33"/>
      <c r="S195" s="34">
        <f t="shared" si="18"/>
        <v>0</v>
      </c>
      <c r="T195" s="35">
        <f t="shared" si="19"/>
        <v>0</v>
      </c>
      <c r="U195" s="35">
        <f t="shared" si="20"/>
        <v>0</v>
      </c>
      <c r="V195" s="36">
        <f t="shared" si="21"/>
        <v>0</v>
      </c>
      <c r="W195" s="28"/>
      <c r="AH195" s="28"/>
      <c r="AI195" s="28"/>
      <c r="AJ195" s="28"/>
      <c r="AQ195" s="28"/>
      <c r="AR195" s="28"/>
      <c r="AS195" s="28"/>
      <c r="BA195" s="28"/>
      <c r="BB195" s="28"/>
      <c r="BC195" s="28"/>
    </row>
    <row r="196" spans="1:55" ht="15.75" thickBot="1" x14ac:dyDescent="0.3">
      <c r="A196" s="42"/>
      <c r="B196" s="162"/>
      <c r="C196" s="43"/>
      <c r="D196" s="43"/>
      <c r="E196" s="43"/>
      <c r="F196" s="44"/>
      <c r="G196" s="45"/>
      <c r="H196" s="46"/>
      <c r="I196" s="47"/>
      <c r="J196" s="47"/>
      <c r="K196" s="47"/>
      <c r="L196" s="47"/>
      <c r="M196" s="47"/>
      <c r="N196" s="47"/>
      <c r="O196" s="47"/>
      <c r="P196" s="47"/>
      <c r="Q196" s="47"/>
      <c r="R196" s="48"/>
      <c r="S196" s="49">
        <f>SUM(S8:S195)</f>
        <v>98409.271366666624</v>
      </c>
      <c r="T196" s="50"/>
      <c r="U196" s="50"/>
      <c r="V196" s="51"/>
    </row>
    <row r="197" spans="1:55" ht="21.75" thickBot="1" x14ac:dyDescent="0.4">
      <c r="A197" s="52"/>
      <c r="B197" s="54"/>
      <c r="C197" s="53"/>
      <c r="D197" s="53"/>
      <c r="E197" s="53"/>
      <c r="G197" s="54"/>
      <c r="I197" s="55"/>
      <c r="J197" s="55"/>
      <c r="K197" s="55"/>
      <c r="L197" s="55"/>
      <c r="M197" s="55"/>
      <c r="N197" s="55"/>
      <c r="O197" s="55"/>
      <c r="P197" s="55"/>
      <c r="Q197" s="55"/>
      <c r="R197" s="241" t="s">
        <v>102</v>
      </c>
      <c r="S197" s="242"/>
      <c r="T197" s="243"/>
      <c r="U197" s="56">
        <f>SUM(U8:U196)</f>
        <v>0</v>
      </c>
      <c r="V197" s="57">
        <f>SUM(V8:V196)</f>
        <v>0</v>
      </c>
    </row>
    <row r="198" spans="1:55" s="67" customFormat="1" ht="21" x14ac:dyDescent="0.35">
      <c r="A198" s="58"/>
      <c r="B198" s="61"/>
      <c r="C198" s="59"/>
      <c r="D198" s="59"/>
      <c r="E198" s="59"/>
      <c r="F198" s="60"/>
      <c r="G198" s="61"/>
      <c r="H198" s="62"/>
      <c r="I198" s="63"/>
      <c r="J198" s="63"/>
      <c r="K198" s="63"/>
      <c r="L198" s="63"/>
      <c r="M198" s="63"/>
      <c r="N198" s="63"/>
      <c r="O198" s="63"/>
      <c r="P198" s="63"/>
      <c r="Q198" s="63"/>
      <c r="R198" s="64"/>
      <c r="S198" s="64"/>
      <c r="T198" s="64"/>
      <c r="U198" s="65"/>
      <c r="V198" s="66"/>
    </row>
    <row r="199" spans="1:55" s="67" customFormat="1" ht="21.75" thickBot="1" x14ac:dyDescent="0.4">
      <c r="A199" s="52"/>
      <c r="B199" s="54"/>
      <c r="C199" s="53"/>
      <c r="D199" s="53"/>
      <c r="E199" s="53"/>
      <c r="G199" s="54"/>
      <c r="H199" s="68"/>
      <c r="I199" s="55"/>
      <c r="J199" s="55"/>
      <c r="K199" s="55"/>
      <c r="L199" s="55"/>
      <c r="M199" s="55"/>
      <c r="N199" s="55"/>
      <c r="O199" s="55"/>
      <c r="P199" s="55"/>
      <c r="Q199" s="55"/>
      <c r="R199" s="69"/>
      <c r="S199" s="69"/>
      <c r="T199" s="69"/>
      <c r="U199" s="70"/>
      <c r="V199" s="71"/>
    </row>
    <row r="200" spans="1:55" ht="44.25" customHeight="1" thickBot="1" x14ac:dyDescent="0.4">
      <c r="A200" s="258" t="s">
        <v>171</v>
      </c>
      <c r="B200" s="259"/>
      <c r="C200" s="259"/>
      <c r="D200" s="259"/>
      <c r="E200" s="259"/>
      <c r="F200" s="260"/>
      <c r="G200" s="261" t="s">
        <v>96</v>
      </c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3"/>
    </row>
    <row r="201" spans="1:55" x14ac:dyDescent="0.25">
      <c r="A201" s="264" t="s">
        <v>82</v>
      </c>
      <c r="B201" s="266" t="s">
        <v>77</v>
      </c>
      <c r="C201" s="257" t="s">
        <v>78</v>
      </c>
      <c r="D201" s="268" t="s">
        <v>79</v>
      </c>
      <c r="E201" s="257" t="s">
        <v>159</v>
      </c>
      <c r="F201" s="257"/>
      <c r="G201" s="257" t="s">
        <v>57</v>
      </c>
      <c r="H201" s="257" t="s">
        <v>81</v>
      </c>
      <c r="I201" s="257" t="s">
        <v>64</v>
      </c>
      <c r="J201" s="257"/>
      <c r="K201" s="257"/>
      <c r="L201" s="257"/>
      <c r="M201" s="257"/>
      <c r="N201" s="257"/>
      <c r="O201" s="257"/>
      <c r="P201" s="257"/>
      <c r="Q201" s="278"/>
      <c r="R201" s="274" t="s">
        <v>95</v>
      </c>
      <c r="S201" s="279"/>
      <c r="T201" s="257"/>
      <c r="U201" s="271" t="s">
        <v>161</v>
      </c>
      <c r="V201" s="295" t="s">
        <v>162</v>
      </c>
    </row>
    <row r="202" spans="1:55" x14ac:dyDescent="0.25">
      <c r="A202" s="265"/>
      <c r="B202" s="267"/>
      <c r="C202" s="252"/>
      <c r="D202" s="267"/>
      <c r="E202" s="252"/>
      <c r="F202" s="252"/>
      <c r="G202" s="252"/>
      <c r="H202" s="252"/>
      <c r="I202" s="237" t="s">
        <v>66</v>
      </c>
      <c r="J202" s="237"/>
      <c r="K202" s="237" t="s">
        <v>67</v>
      </c>
      <c r="L202" s="237"/>
      <c r="M202" s="252" t="s">
        <v>68</v>
      </c>
      <c r="N202" s="252" t="s">
        <v>69</v>
      </c>
      <c r="O202" s="269" t="s">
        <v>70</v>
      </c>
      <c r="P202" s="269" t="s">
        <v>71</v>
      </c>
      <c r="Q202" s="232" t="s">
        <v>72</v>
      </c>
      <c r="R202" s="275"/>
      <c r="S202" s="280"/>
      <c r="T202" s="252"/>
      <c r="U202" s="272"/>
      <c r="V202" s="296"/>
    </row>
    <row r="203" spans="1:55" ht="15.75" thickBot="1" x14ac:dyDescent="0.3">
      <c r="A203" s="265"/>
      <c r="B203" s="267"/>
      <c r="C203" s="253"/>
      <c r="D203" s="267"/>
      <c r="E203" s="253"/>
      <c r="F203" s="253"/>
      <c r="G203" s="253"/>
      <c r="H203" s="253"/>
      <c r="I203" s="72" t="s">
        <v>73</v>
      </c>
      <c r="J203" s="72" t="s">
        <v>74</v>
      </c>
      <c r="K203" s="73" t="s">
        <v>75</v>
      </c>
      <c r="L203" s="73" t="s">
        <v>76</v>
      </c>
      <c r="M203" s="253"/>
      <c r="N203" s="253"/>
      <c r="O203" s="270"/>
      <c r="P203" s="270"/>
      <c r="Q203" s="233"/>
      <c r="R203" s="276"/>
      <c r="S203" s="281"/>
      <c r="T203" s="253"/>
      <c r="U203" s="273"/>
      <c r="V203" s="297"/>
    </row>
    <row r="204" spans="1:55" s="79" customFormat="1" ht="60.75" customHeight="1" thickBot="1" x14ac:dyDescent="0.3">
      <c r="A204" s="74">
        <v>1</v>
      </c>
      <c r="B204" s="154" t="s">
        <v>172</v>
      </c>
      <c r="C204" s="240" t="s">
        <v>314</v>
      </c>
      <c r="D204" s="240"/>
      <c r="E204" s="240"/>
      <c r="F204" s="240"/>
      <c r="G204" s="82" t="s">
        <v>169</v>
      </c>
      <c r="H204" s="153">
        <v>840</v>
      </c>
      <c r="I204" s="75"/>
      <c r="J204" s="75"/>
      <c r="K204" s="75"/>
      <c r="L204" s="75"/>
      <c r="M204" s="75"/>
      <c r="N204" s="75"/>
      <c r="O204" s="75"/>
      <c r="P204" s="75"/>
      <c r="Q204" s="75">
        <v>1</v>
      </c>
      <c r="R204" s="76">
        <f>'Úklid kategorie'!$F$16</f>
        <v>0</v>
      </c>
      <c r="S204" s="77"/>
      <c r="T204" s="77"/>
      <c r="U204" s="77">
        <f>H204*R204</f>
        <v>0</v>
      </c>
      <c r="V204" s="78">
        <f>U204*3</f>
        <v>0</v>
      </c>
      <c r="W204" s="3"/>
      <c r="X204" s="3"/>
      <c r="Y204" s="3"/>
      <c r="Z204" s="3"/>
    </row>
    <row r="205" spans="1:55" ht="21.75" thickBot="1" x14ac:dyDescent="0.4">
      <c r="R205" s="254" t="s">
        <v>160</v>
      </c>
      <c r="S205" s="255"/>
      <c r="T205" s="256"/>
      <c r="U205" s="80">
        <f>SUM(U204:U204)</f>
        <v>0</v>
      </c>
      <c r="V205" s="81">
        <f>SUM(V204:V204)</f>
        <v>0</v>
      </c>
      <c r="W205" s="79"/>
      <c r="X205" s="79"/>
      <c r="Y205" s="79"/>
      <c r="Z205" s="79"/>
    </row>
    <row r="208" spans="1:55" x14ac:dyDescent="0.25">
      <c r="F208" s="148"/>
    </row>
  </sheetData>
  <sheetProtection algorithmName="SHA-512" hashValue="HL6sJfdqDzc9zdb/N49mAT0KHMI2yxE3ckaOrHfTVlcYT8U6iktkwDHfG/LUvNh7eZSvzdggAYUlvOfBSH5vNg==" saltValue="cVgy1+mHuDs/epEtqGLCpw==" spinCount="100000" sheet="1" objects="1" scenarios="1" selectLockedCells="1" selectUnlockedCells="1"/>
  <mergeCells count="50">
    <mergeCell ref="A2:V2"/>
    <mergeCell ref="I201:Q201"/>
    <mergeCell ref="S201:S203"/>
    <mergeCell ref="V4:V6"/>
    <mergeCell ref="A3:F3"/>
    <mergeCell ref="G3:V3"/>
    <mergeCell ref="A4:A6"/>
    <mergeCell ref="P5:P6"/>
    <mergeCell ref="Q5:Q6"/>
    <mergeCell ref="B4:B6"/>
    <mergeCell ref="C4:C6"/>
    <mergeCell ref="D4:D6"/>
    <mergeCell ref="V201:V203"/>
    <mergeCell ref="N202:N203"/>
    <mergeCell ref="N5:N6"/>
    <mergeCell ref="E4:E6"/>
    <mergeCell ref="R205:T205"/>
    <mergeCell ref="T201:T203"/>
    <mergeCell ref="A200:F200"/>
    <mergeCell ref="G200:V200"/>
    <mergeCell ref="A201:A203"/>
    <mergeCell ref="B201:B203"/>
    <mergeCell ref="C201:C203"/>
    <mergeCell ref="D201:D203"/>
    <mergeCell ref="E201:E203"/>
    <mergeCell ref="F201:F203"/>
    <mergeCell ref="G201:G203"/>
    <mergeCell ref="H201:H203"/>
    <mergeCell ref="O202:O203"/>
    <mergeCell ref="U201:U203"/>
    <mergeCell ref="R201:R203"/>
    <mergeCell ref="P202:P203"/>
    <mergeCell ref="C204:F204"/>
    <mergeCell ref="R197:T197"/>
    <mergeCell ref="G4:G6"/>
    <mergeCell ref="H4:H6"/>
    <mergeCell ref="S4:S6"/>
    <mergeCell ref="T4:T6"/>
    <mergeCell ref="R4:R6"/>
    <mergeCell ref="F4:F6"/>
    <mergeCell ref="M202:M203"/>
    <mergeCell ref="M5:M6"/>
    <mergeCell ref="K5:L5"/>
    <mergeCell ref="U4:U6"/>
    <mergeCell ref="Q202:Q203"/>
    <mergeCell ref="I4:Q4"/>
    <mergeCell ref="I5:J5"/>
    <mergeCell ref="I202:J202"/>
    <mergeCell ref="K202:L202"/>
    <mergeCell ref="O5:O6"/>
  </mergeCells>
  <pageMargins left="0.78740157480314965" right="0.78740157480314965" top="0.98425196850393704" bottom="0.98425196850393704" header="0.51181102362204722" footer="0.51181102362204722"/>
  <pageSetup paperSize="8" scale="55" fitToHeight="0" orientation="portrait" r:id="rId1"/>
  <ignoredErrors>
    <ignoredError sqref="D164:D192 D193:D195 D58:D84 D51:D57 D85 D86:D163 D47:D50 D8:D46" numberStoredAsText="1"/>
    <ignoredError sqref="R66:R67 R93 R109 R157 R1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 kategorie</vt:lpstr>
      <vt:lpstr> Úklid místnosti, čištění oken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Kratochvíl</dc:creator>
  <cp:lastModifiedBy>Štěpán Mátl</cp:lastModifiedBy>
  <cp:lastPrinted>2022-10-07T08:36:50Z</cp:lastPrinted>
  <dcterms:created xsi:type="dcterms:W3CDTF">2021-10-08T12:20:57Z</dcterms:created>
  <dcterms:modified xsi:type="dcterms:W3CDTF">2023-09-22T06:38:45Z</dcterms:modified>
</cp:coreProperties>
</file>