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technika'!$B$1:$V$16</definedName>
  </definedNames>
  <calcPr calcId="191029"/>
  <extLst/>
</workbook>
</file>

<file path=xl/sharedStrings.xml><?xml version="1.0" encoding="utf-8"?>
<sst xmlns="http://schemas.openxmlformats.org/spreadsheetml/2006/main" count="64" uniqueCount="49">
  <si>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</si>
  <si>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</si>
  <si>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</si>
  <si>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</si>
  <si>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</si>
  <si>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</si>
  <si>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</si>
  <si>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</si>
  <si>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</si>
  <si>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</si>
  <si>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</si>
  <si>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30213500-0 - Kapesní počítače </t>
  </si>
  <si>
    <t>30230000-0 - Zařízení související s počítači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</si>
  <si>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</si>
  <si>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</si>
  <si>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</si>
  <si>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</si>
  <si>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</si>
  <si>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</si>
  <si>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</si>
  <si>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</si>
  <si>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</si>
  <si>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</si>
  <si>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</si>
  <si>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</si>
  <si>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</si>
  <si>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</si>
  <si>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</si>
  <si>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</si>
  <si>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</si>
  <si>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</si>
  <si>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 xml:space="preserve">Příloha č. 2 Kupní smlouvy - technická specifikace
Výpočetní technika (III.) 090 - 2023 </t>
  </si>
  <si>
    <t>ks</t>
  </si>
  <si>
    <t>Společná faktura</t>
  </si>
  <si>
    <t>Ing. Petr Pfauser,
Tel.: 37763 6717</t>
  </si>
  <si>
    <t>Univerzitní 28,
301 00 Plzeň,
Fakulta designu a umění Ladislava Sutnara - Děkanát,
místnost LS 230</t>
  </si>
  <si>
    <t>Pokud financováno z projektových prostředků, pak ŘEŠITEL uvede: NÁZEV A ČÍSLO DOTAČNÍHO PROJEKTU</t>
  </si>
  <si>
    <t>Brýle pro VR</t>
  </si>
  <si>
    <t>Grafický tablet</t>
  </si>
  <si>
    <t>Grafický tablet s aktivní plochou min. 224 x 148 mm, 
součástí bezdrátové bezbateriové pero s  min. 8192 úrovní přítlaku, 
podpora multidotykových gest,  
rozlišení snímací vrstvy min. 5080 lpi, 
napájení přes USB, bezdrátové připojení, 
max. hmotnost 0,7 kg, 
součástí stojan na pero s náhradními hroty, 
kompatibilní s Windows, Mac.</t>
  </si>
  <si>
    <t>Výkonný mini počítač</t>
  </si>
  <si>
    <t>Jednodeskový počítač</t>
  </si>
  <si>
    <t>Vertikální ergonomická myš</t>
  </si>
  <si>
    <t>Vertikální pravoruká bezdrátová laserová ergonomická myš, pro rozměr dlaně 178 - 198 mm, výdrž baterie min. 3 měsíce, rozlišení min. 3200 DPI s možností jej měnit tlačítkem, min. 6 tlačítek, programovatelná tlačítka,  lip bránící tření ruky o podložku, skryté LED indikátory.</t>
  </si>
  <si>
    <t>Záruka na zboží min. 36 měsíců.</t>
  </si>
  <si>
    <r>
      <t xml:space="preserve">Procesor s výkonem minimálně 34 500 bodů podle Passmark CPU Mark na adrese </t>
    </r>
    <r>
      <rPr>
        <i/>
        <sz val="11"/>
        <color theme="1"/>
        <rFont val="Calibri"/>
        <family val="2"/>
        <scheme val="minor"/>
      </rPr>
      <t>http://www.cpubenchmark.net/high_end_cpus.html</t>
    </r>
    <r>
      <rPr>
        <sz val="11"/>
        <color theme="1"/>
        <rFont val="Calibri"/>
        <family val="2"/>
        <scheme val="minor"/>
      </rPr>
      <t xml:space="preserve">.
Paměť min. 64 GB DDR4.
Dedikovaná grafická karta s paměti min. 8 GB s výkonem min. 22 200 bodů dle Videocard Benchmarks  na adrese </t>
    </r>
    <r>
      <rPr>
        <i/>
        <sz val="11"/>
        <color theme="1"/>
        <rFont val="Calibri"/>
        <family val="2"/>
        <scheme val="minor"/>
      </rPr>
      <t>https://www.videocardbenchmark.net/high_end_gpus.html</t>
    </r>
    <r>
      <rPr>
        <sz val="11"/>
        <color theme="1"/>
        <rFont val="Calibri"/>
        <family val="2"/>
        <scheme val="minor"/>
      </rPr>
      <t>.
Pevný disk min. 2TB NVME SSD s možností osazení dalších dvou SSD disků.
Minimálně: Wifi min. 6E AX211, Bluetooth min. v5.2, min. 1x Rj45.
Minimálně: 1x HDMI,  2x thunderbolt,  6x USB 3.2/3.1,  1x jack 3,5, slot na pamětovou kartu SDXC.
Operační systém originální: min. Windows 11 Home - OS Windows požadujeme z důvodu kompatibility s interními aplikacemi ZČU (Stag, Magion,...).
Kensington lock.
Záruka na zboží min. 36 měsíců.</t>
    </r>
  </si>
  <si>
    <r>
      <t xml:space="preserve">Jednodeskový počítač, výkon min. 850 bodů dle </t>
    </r>
    <r>
      <rPr>
        <i/>
        <sz val="11"/>
        <color theme="1"/>
        <rFont val="Calibri"/>
        <family val="2"/>
        <scheme val="minor"/>
      </rPr>
      <t>https://www.cpubenchmark.net/low_end_cpus.html</t>
    </r>
    <r>
      <rPr>
        <sz val="11"/>
        <color theme="1"/>
        <rFont val="Calibri"/>
        <family val="2"/>
        <scheme val="minor"/>
      </rPr>
      <t xml:space="preserve">. 
Pamět min. 4GB RAM. 
Konektivita: 
min. 2.4 GHz a 5.0 GHz IEEE 802.11b/g/n/ac wireless, 
min. 1x LAN Gigabit ethernet, 
min. 1x Bluetooth 5.0,
min. 2x USB 3.0,
min. 2x USB 2.0, 
min. 2x micro HDMI s podporou 4K rozlišení, 
podpora mikroSD karet.
Splňuje podmínky směrnice RoHS.  
</t>
    </r>
    <r>
      <rPr>
        <b/>
        <sz val="11"/>
        <color theme="1"/>
        <rFont val="Calibri"/>
        <family val="2"/>
        <scheme val="minor"/>
      </rPr>
      <t>Součástí:</t>
    </r>
    <r>
      <rPr>
        <sz val="11"/>
        <color theme="1"/>
        <rFont val="Calibri"/>
        <family val="2"/>
        <scheme val="minor"/>
      </rPr>
      <t xml:space="preserve"> min. 1x mikro HDMI kabel s délkou min. 2 m, SD karta min. vel. 32 GB, oficiální napájecí zdroj, oficiální balení v krabičče chránící před prachem, mechanickým poškozením a statickou elektřinou.</t>
    </r>
  </si>
  <si>
    <r>
      <t xml:space="preserve">Brýle pro virtuální realitu samostatně fungující, 
zorné pole min. 96° vertikálně, min. 106° horizontálně, 
celkové rozlišení min. 4K 3600 x 1920 px (na jedno oko min. QHD 1800 x 1920 px), 
obnovovací frekvence min. 90Hz, 
integrované úložiště s kapacitou min. 256 GB,  
pamět min. 12 GB, 
vestavěný mikrofon a reproduktory, 
konektory: USB-C,  Bluetooth, Wifi 6E,  
</t>
    </r>
    <r>
      <rPr>
        <b/>
        <sz val="11"/>
        <color theme="1"/>
        <rFont val="Calibri"/>
        <family val="2"/>
        <scheme val="minor"/>
      </rPr>
      <t xml:space="preserve">včetně příslušenství:  </t>
    </r>
    <r>
      <rPr>
        <sz val="11"/>
        <color theme="1"/>
        <rFont val="Calibri"/>
        <family val="2"/>
        <scheme val="minor"/>
      </rPr>
      <t xml:space="preserve">2 ks pohybových ovladačů, kabeláže, nabíjecí dock, krytky světla, napájecího adaptéru, ochranného pouzdra, </t>
    </r>
    <r>
      <rPr>
        <sz val="11"/>
        <rFont val="Calibri"/>
        <family val="2"/>
        <scheme val="minor"/>
      </rPr>
      <t>včetně brýlí s možností výměny čoček pro vykreslení detailů, certifikace ANSI Z87.1-2003 a MEETS GL-PD 10-12 MCEP.</t>
    </r>
  </si>
  <si>
    <r>
      <t xml:space="preserve">Procesor s výkonem minimálně </t>
    </r>
    <r>
      <rPr>
        <sz val="11"/>
        <color rgb="FFFF0000"/>
        <rFont val="Calibri"/>
        <family val="2"/>
        <scheme val="minor"/>
      </rPr>
      <t>17 000</t>
    </r>
    <r>
      <rPr>
        <sz val="11"/>
        <color theme="1"/>
        <rFont val="Calibri"/>
        <family val="2"/>
        <scheme val="minor"/>
      </rPr>
      <t xml:space="preserve"> bodů podle Passmark CPU Mark na adrese </t>
    </r>
    <r>
      <rPr>
        <i/>
        <sz val="11"/>
        <color theme="1"/>
        <rFont val="Calibri"/>
        <family val="2"/>
        <scheme val="minor"/>
      </rPr>
      <t>http://www.cpubenchmark.net/high_end_cpus.html</t>
    </r>
    <r>
      <rPr>
        <sz val="11"/>
        <color theme="1"/>
        <rFont val="Calibri"/>
        <family val="2"/>
        <scheme val="minor"/>
      </rPr>
      <t xml:space="preserve">.
Paměť min. 64 GB DDR4
Grafická karta s výkonem min. 2 600 bodů dle Videocard Benchmarks  na adrese </t>
    </r>
    <r>
      <rPr>
        <i/>
        <sz val="11"/>
        <color theme="1"/>
        <rFont val="Calibri"/>
        <family val="2"/>
        <scheme val="minor"/>
      </rPr>
      <t>https://www.videocardbenchmark.net/high_end_gpus.html</t>
    </r>
    <r>
      <rPr>
        <sz val="11"/>
        <color theme="1"/>
        <rFont val="Calibri"/>
        <family val="2"/>
        <scheme val="minor"/>
      </rPr>
      <t>.
Pevný disk min. 1TB NVME SSD s možností osazení dalšího SSD disku.
Minimálně: Wifi min. 6E AX211, Bluetooth min. v5.2, min. 1x Rj45.
Minimálně: 2x HDMI,  2x thunderbolt,  4x USB 3.2/3.1/2.0,  1x jack 3,5, slot na pamětovou kartu SDXC.
Operační systém originální: min. Windows 11 Home - OS Windows požadujeme z důvodu kompatibility s interními aplikacemi ZČU (Stag, Magion,...).
Kensington lock.
Záruka na zboží min. 36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</si>
</sst>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15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2"/>
  <sheetViews>
    <sheetView tabSelected="1" zoomScale="55" zoomScaleNormal="55" workbookViewId="0" topLeftCell="D7">
      <selection activeCell="H9" sqref="H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14.421875" style="1" customWidth="1"/>
    <col min="7" max="7" width="30.7109375" style="4" customWidth="1"/>
    <col min="8" max="8" width="23.421875" style="4" customWidth="1"/>
    <col min="9" max="9" width="20.7109375" style="4" customWidth="1"/>
    <col min="10" max="10" width="15.421875" style="1" customWidth="1"/>
    <col min="11" max="11" width="30.57421875" style="0" hidden="1" customWidth="1"/>
    <col min="12" max="12" width="32.8515625" style="0" customWidth="1"/>
    <col min="13" max="13" width="25.00390625" style="0" customWidth="1"/>
    <col min="14" max="14" width="32.7109375" style="4" customWidth="1"/>
    <col min="15" max="15" width="28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8.00390625" style="0" customWidth="1"/>
    <col min="21" max="21" width="13.140625" style="0" hidden="1" customWidth="1"/>
    <col min="22" max="22" width="34.8515625" style="5" customWidth="1"/>
  </cols>
  <sheetData>
    <row r="1" spans="2:22" ht="40.9" customHeight="1">
      <c r="B1" s="84" t="s">
        <v>31</v>
      </c>
      <c r="C1" s="85"/>
      <c r="D1" s="85"/>
      <c r="E1"/>
      <c r="G1" s="41"/>
      <c r="V1"/>
    </row>
    <row r="2" spans="3:22" ht="78" customHeight="1">
      <c r="C2"/>
      <c r="D2" s="9"/>
      <c r="E2" s="10"/>
      <c r="G2" s="88"/>
      <c r="H2" s="89"/>
      <c r="I2" s="89"/>
      <c r="J2" s="89"/>
      <c r="K2" s="89"/>
      <c r="L2" s="89"/>
      <c r="M2" s="89"/>
      <c r="N2" s="89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3"/>
      <c r="E3" s="73"/>
      <c r="F3" s="73"/>
      <c r="G3" s="89"/>
      <c r="H3" s="89"/>
      <c r="I3" s="89"/>
      <c r="J3" s="89"/>
      <c r="K3" s="89"/>
      <c r="L3" s="89"/>
      <c r="M3" s="89"/>
      <c r="N3" s="89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3"/>
      <c r="E4" s="73"/>
      <c r="F4" s="73"/>
      <c r="G4" s="73"/>
      <c r="H4" s="7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6" t="s">
        <v>2</v>
      </c>
      <c r="H5" s="87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24</v>
      </c>
      <c r="H6" s="38" t="s">
        <v>25</v>
      </c>
      <c r="I6" s="33" t="s">
        <v>16</v>
      </c>
      <c r="J6" s="32" t="s">
        <v>17</v>
      </c>
      <c r="K6" s="32" t="s">
        <v>36</v>
      </c>
      <c r="L6" s="34" t="s">
        <v>18</v>
      </c>
      <c r="M6" s="35" t="s">
        <v>19</v>
      </c>
      <c r="N6" s="34" t="s">
        <v>20</v>
      </c>
      <c r="O6" s="32" t="s">
        <v>29</v>
      </c>
      <c r="P6" s="34" t="s">
        <v>21</v>
      </c>
      <c r="Q6" s="32" t="s">
        <v>5</v>
      </c>
      <c r="R6" s="36" t="s">
        <v>6</v>
      </c>
      <c r="S6" s="72" t="s">
        <v>7</v>
      </c>
      <c r="T6" s="72" t="s">
        <v>8</v>
      </c>
      <c r="U6" s="34" t="s">
        <v>22</v>
      </c>
      <c r="V6" s="34" t="s">
        <v>23</v>
      </c>
    </row>
    <row r="7" spans="1:22" ht="222" customHeight="1" thickTop="1">
      <c r="A7" s="20"/>
      <c r="B7" s="42">
        <v>1</v>
      </c>
      <c r="C7" s="43" t="s">
        <v>37</v>
      </c>
      <c r="D7" s="44">
        <v>2</v>
      </c>
      <c r="E7" s="45" t="s">
        <v>32</v>
      </c>
      <c r="F7" s="74" t="s">
        <v>47</v>
      </c>
      <c r="G7" s="119"/>
      <c r="H7" s="67" t="s">
        <v>30</v>
      </c>
      <c r="I7" s="99" t="s">
        <v>33</v>
      </c>
      <c r="J7" s="109" t="s">
        <v>30</v>
      </c>
      <c r="K7" s="112"/>
      <c r="L7" s="115"/>
      <c r="M7" s="108" t="s">
        <v>34</v>
      </c>
      <c r="N7" s="105" t="s">
        <v>35</v>
      </c>
      <c r="O7" s="102">
        <v>30</v>
      </c>
      <c r="P7" s="46">
        <f>D7*Q7</f>
        <v>75000</v>
      </c>
      <c r="Q7" s="47">
        <v>37500</v>
      </c>
      <c r="R7" s="122"/>
      <c r="S7" s="48">
        <f>D7*R7</f>
        <v>0</v>
      </c>
      <c r="T7" s="49" t="str">
        <f aca="true" t="shared" si="0" ref="T7">IF(ISNUMBER(R7),IF(R7&gt;Q7,"NEVYHOVUJE","VYHOVUJE")," ")</f>
        <v xml:space="preserve"> </v>
      </c>
      <c r="U7" s="77"/>
      <c r="V7" s="80" t="s">
        <v>12</v>
      </c>
    </row>
    <row r="8" spans="1:22" ht="155.25" customHeight="1">
      <c r="A8" s="20"/>
      <c r="B8" s="50">
        <v>2</v>
      </c>
      <c r="C8" s="51" t="s">
        <v>38</v>
      </c>
      <c r="D8" s="52">
        <v>7</v>
      </c>
      <c r="E8" s="53" t="s">
        <v>32</v>
      </c>
      <c r="F8" s="68" t="s">
        <v>39</v>
      </c>
      <c r="G8" s="120"/>
      <c r="H8" s="69" t="s">
        <v>30</v>
      </c>
      <c r="I8" s="100"/>
      <c r="J8" s="110"/>
      <c r="K8" s="113"/>
      <c r="L8" s="116"/>
      <c r="M8" s="106"/>
      <c r="N8" s="106"/>
      <c r="O8" s="103"/>
      <c r="P8" s="55">
        <f>D8*Q8</f>
        <v>45500</v>
      </c>
      <c r="Q8" s="56">
        <v>6500</v>
      </c>
      <c r="R8" s="123"/>
      <c r="S8" s="57">
        <f>D8*R8</f>
        <v>0</v>
      </c>
      <c r="T8" s="58" t="str">
        <f aca="true" t="shared" si="1" ref="T8:T12">IF(ISNUMBER(R8),IF(R8&gt;Q8,"NEVYHOVUJE","VYHOVUJE")," ")</f>
        <v xml:space="preserve"> </v>
      </c>
      <c r="U8" s="78"/>
      <c r="V8" s="81"/>
    </row>
    <row r="9" spans="1:22" ht="214.5" customHeight="1">
      <c r="A9" s="20"/>
      <c r="B9" s="50">
        <v>3</v>
      </c>
      <c r="C9" s="51" t="s">
        <v>40</v>
      </c>
      <c r="D9" s="52">
        <v>1</v>
      </c>
      <c r="E9" s="53" t="s">
        <v>32</v>
      </c>
      <c r="F9" s="68" t="s">
        <v>45</v>
      </c>
      <c r="G9" s="120"/>
      <c r="H9" s="118" t="s">
        <v>30</v>
      </c>
      <c r="I9" s="100"/>
      <c r="J9" s="110"/>
      <c r="K9" s="113"/>
      <c r="L9" s="54" t="s">
        <v>44</v>
      </c>
      <c r="M9" s="106"/>
      <c r="N9" s="106"/>
      <c r="O9" s="103"/>
      <c r="P9" s="55">
        <f>D9*Q9</f>
        <v>38000</v>
      </c>
      <c r="Q9" s="56">
        <v>38000</v>
      </c>
      <c r="R9" s="123"/>
      <c r="S9" s="57">
        <f>D9*R9</f>
        <v>0</v>
      </c>
      <c r="T9" s="58" t="str">
        <f t="shared" si="1"/>
        <v xml:space="preserve"> </v>
      </c>
      <c r="U9" s="78"/>
      <c r="V9" s="82" t="s">
        <v>11</v>
      </c>
    </row>
    <row r="10" spans="1:22" ht="219" customHeight="1">
      <c r="A10" s="20"/>
      <c r="B10" s="50">
        <v>4</v>
      </c>
      <c r="C10" s="51" t="s">
        <v>40</v>
      </c>
      <c r="D10" s="52">
        <v>2</v>
      </c>
      <c r="E10" s="53" t="s">
        <v>32</v>
      </c>
      <c r="F10" s="117" t="s">
        <v>48</v>
      </c>
      <c r="G10" s="120"/>
      <c r="H10" s="118" t="s">
        <v>30</v>
      </c>
      <c r="I10" s="100"/>
      <c r="J10" s="110"/>
      <c r="K10" s="113"/>
      <c r="L10" s="54" t="s">
        <v>44</v>
      </c>
      <c r="M10" s="106"/>
      <c r="N10" s="106"/>
      <c r="O10" s="103"/>
      <c r="P10" s="55">
        <f>D10*Q10</f>
        <v>34000</v>
      </c>
      <c r="Q10" s="56">
        <v>17000</v>
      </c>
      <c r="R10" s="123"/>
      <c r="S10" s="57">
        <f>D10*R10</f>
        <v>0</v>
      </c>
      <c r="T10" s="58" t="str">
        <f t="shared" si="1"/>
        <v xml:space="preserve"> </v>
      </c>
      <c r="U10" s="78"/>
      <c r="V10" s="81"/>
    </row>
    <row r="11" spans="1:22" ht="259.5" customHeight="1">
      <c r="A11" s="20"/>
      <c r="B11" s="50">
        <v>5</v>
      </c>
      <c r="C11" s="51" t="s">
        <v>41</v>
      </c>
      <c r="D11" s="52">
        <v>4</v>
      </c>
      <c r="E11" s="53" t="s">
        <v>32</v>
      </c>
      <c r="F11" s="68" t="s">
        <v>46</v>
      </c>
      <c r="G11" s="120"/>
      <c r="H11" s="69" t="s">
        <v>30</v>
      </c>
      <c r="I11" s="100"/>
      <c r="J11" s="110"/>
      <c r="K11" s="113"/>
      <c r="L11" s="75"/>
      <c r="M11" s="106"/>
      <c r="N11" s="106"/>
      <c r="O11" s="103"/>
      <c r="P11" s="55">
        <f>D11*Q11</f>
        <v>11800</v>
      </c>
      <c r="Q11" s="56">
        <v>2950</v>
      </c>
      <c r="R11" s="123"/>
      <c r="S11" s="57">
        <f>D11*R11</f>
        <v>0</v>
      </c>
      <c r="T11" s="58" t="str">
        <f t="shared" si="1"/>
        <v xml:space="preserve"> </v>
      </c>
      <c r="U11" s="78"/>
      <c r="V11" s="82" t="s">
        <v>12</v>
      </c>
    </row>
    <row r="12" spans="1:22" ht="85.5" customHeight="1" thickBot="1">
      <c r="A12" s="20"/>
      <c r="B12" s="59">
        <v>6</v>
      </c>
      <c r="C12" s="60" t="s">
        <v>42</v>
      </c>
      <c r="D12" s="61">
        <v>1</v>
      </c>
      <c r="E12" s="62" t="s">
        <v>32</v>
      </c>
      <c r="F12" s="71" t="s">
        <v>43</v>
      </c>
      <c r="G12" s="121"/>
      <c r="H12" s="70" t="s">
        <v>30</v>
      </c>
      <c r="I12" s="101"/>
      <c r="J12" s="111"/>
      <c r="K12" s="114"/>
      <c r="L12" s="76"/>
      <c r="M12" s="107"/>
      <c r="N12" s="107"/>
      <c r="O12" s="104"/>
      <c r="P12" s="63">
        <f>D12*Q12</f>
        <v>2100</v>
      </c>
      <c r="Q12" s="64">
        <v>2100</v>
      </c>
      <c r="R12" s="124"/>
      <c r="S12" s="65">
        <f>D12*R12</f>
        <v>0</v>
      </c>
      <c r="T12" s="66" t="str">
        <f t="shared" si="1"/>
        <v xml:space="preserve"> </v>
      </c>
      <c r="U12" s="79"/>
      <c r="V12" s="83"/>
    </row>
    <row r="13" spans="3:16" ht="17.45" customHeight="1" thickBot="1" thickTop="1">
      <c r="C13"/>
      <c r="D13"/>
      <c r="E13"/>
      <c r="F13"/>
      <c r="G13"/>
      <c r="H13"/>
      <c r="I13"/>
      <c r="J13"/>
      <c r="N13"/>
      <c r="O13"/>
      <c r="P13"/>
    </row>
    <row r="14" spans="2:22" ht="51.75" customHeight="1" thickBot="1" thickTop="1">
      <c r="B14" s="97" t="s">
        <v>28</v>
      </c>
      <c r="C14" s="97"/>
      <c r="D14" s="97"/>
      <c r="E14" s="97"/>
      <c r="F14" s="97"/>
      <c r="G14" s="97"/>
      <c r="H14" s="40"/>
      <c r="I14" s="40"/>
      <c r="J14" s="21"/>
      <c r="K14" s="21"/>
      <c r="L14" s="6"/>
      <c r="M14" s="6"/>
      <c r="N14" s="6"/>
      <c r="O14" s="22"/>
      <c r="P14" s="22"/>
      <c r="Q14" s="23" t="s">
        <v>9</v>
      </c>
      <c r="R14" s="94" t="s">
        <v>10</v>
      </c>
      <c r="S14" s="95"/>
      <c r="T14" s="96"/>
      <c r="U14" s="24"/>
      <c r="V14" s="25"/>
    </row>
    <row r="15" spans="2:20" ht="50.45" customHeight="1" thickBot="1" thickTop="1">
      <c r="B15" s="98" t="s">
        <v>26</v>
      </c>
      <c r="C15" s="98"/>
      <c r="D15" s="98"/>
      <c r="E15" s="98"/>
      <c r="F15" s="98"/>
      <c r="G15" s="98"/>
      <c r="H15" s="98"/>
      <c r="I15" s="26"/>
      <c r="L15" s="9"/>
      <c r="M15" s="9"/>
      <c r="N15" s="9"/>
      <c r="O15" s="27"/>
      <c r="P15" s="27"/>
      <c r="Q15" s="28">
        <f>SUM(P7:P12)</f>
        <v>206400</v>
      </c>
      <c r="R15" s="91">
        <f>SUM(S7:S12)</f>
        <v>0</v>
      </c>
      <c r="S15" s="92"/>
      <c r="T15" s="93"/>
    </row>
    <row r="16" spans="2:19" ht="15.75" thickTop="1">
      <c r="B16" s="90" t="s">
        <v>27</v>
      </c>
      <c r="C16" s="90"/>
      <c r="D16" s="90"/>
      <c r="E16" s="90"/>
      <c r="F16" s="90"/>
      <c r="G16" s="90"/>
      <c r="H16" s="73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9"/>
      <c r="C17" s="39"/>
      <c r="D17" s="39"/>
      <c r="E17" s="39"/>
      <c r="F17" s="39"/>
      <c r="G17" s="73"/>
      <c r="H17" s="73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73"/>
      <c r="H18" s="73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2:19" ht="15">
      <c r="B19" s="39"/>
      <c r="C19" s="39"/>
      <c r="D19" s="39"/>
      <c r="E19" s="39"/>
      <c r="F19" s="39"/>
      <c r="G19" s="73"/>
      <c r="H19" s="73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73"/>
      <c r="H20" s="73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8:19" ht="19.9" customHeight="1">
      <c r="H21" s="30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73"/>
      <c r="H22" s="73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3"/>
      <c r="H23" s="73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3"/>
      <c r="H24" s="73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3"/>
      <c r="H25" s="73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3"/>
      <c r="H26" s="73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3"/>
      <c r="H27" s="73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3"/>
      <c r="H28" s="73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3"/>
      <c r="H29" s="73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3"/>
      <c r="H30" s="73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3"/>
      <c r="H31" s="73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3"/>
      <c r="H32" s="73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3"/>
      <c r="H33" s="73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3"/>
      <c r="H34" s="73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3"/>
      <c r="H35" s="73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3"/>
      <c r="H36" s="73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3"/>
      <c r="H37" s="73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3"/>
      <c r="H38" s="73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3"/>
      <c r="H39" s="73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3"/>
      <c r="H40" s="73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3"/>
      <c r="H41" s="73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3"/>
      <c r="H42" s="73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3"/>
      <c r="H43" s="73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3"/>
      <c r="H44" s="73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3"/>
      <c r="H45" s="73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3"/>
      <c r="H46" s="73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3"/>
      <c r="H47" s="73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3"/>
      <c r="H48" s="73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3"/>
      <c r="H49" s="73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3"/>
      <c r="H50" s="73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3"/>
      <c r="H51" s="73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3"/>
      <c r="H52" s="73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3"/>
      <c r="H53" s="73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3"/>
      <c r="H54" s="73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3"/>
      <c r="H55" s="73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3"/>
      <c r="H56" s="73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3"/>
      <c r="H57" s="73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3"/>
      <c r="H58" s="73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3"/>
      <c r="H59" s="73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3"/>
      <c r="H60" s="73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3"/>
      <c r="H61" s="73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3"/>
      <c r="H62" s="73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3"/>
      <c r="H63" s="73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3"/>
      <c r="H64" s="73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3"/>
      <c r="H65" s="73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3"/>
      <c r="H66" s="73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3"/>
      <c r="H67" s="73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3"/>
      <c r="H68" s="73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3"/>
      <c r="H69" s="73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3"/>
      <c r="H70" s="73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3"/>
      <c r="H71" s="73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3"/>
      <c r="H72" s="73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3"/>
      <c r="H73" s="73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3"/>
      <c r="H74" s="73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3"/>
      <c r="H75" s="73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3"/>
      <c r="H76" s="73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3"/>
      <c r="H77" s="73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3"/>
      <c r="H78" s="73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3"/>
      <c r="H79" s="73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3"/>
      <c r="H80" s="73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3"/>
      <c r="H81" s="73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3"/>
      <c r="H82" s="73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3"/>
      <c r="H83" s="73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3"/>
      <c r="H84" s="73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3"/>
      <c r="H85" s="73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3"/>
      <c r="H86" s="73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3"/>
      <c r="H87" s="73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3"/>
      <c r="H88" s="73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3"/>
      <c r="H89" s="73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3"/>
      <c r="H90" s="73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3"/>
      <c r="H91" s="73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3"/>
      <c r="H92" s="73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3"/>
      <c r="H93" s="73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3"/>
      <c r="H94" s="73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3"/>
      <c r="H95" s="73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3"/>
      <c r="H96" s="73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3"/>
      <c r="H97" s="73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73"/>
      <c r="H98" s="73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73"/>
      <c r="H99" s="73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73"/>
      <c r="H100" s="73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6" ht="19.9" customHeight="1">
      <c r="C101" s="21"/>
      <c r="D101" s="29"/>
      <c r="E101" s="21"/>
      <c r="F101" s="21"/>
      <c r="G101" s="73"/>
      <c r="H101" s="73"/>
      <c r="I101" s="11"/>
      <c r="J101" s="11"/>
      <c r="K101" s="11"/>
      <c r="L101" s="11"/>
      <c r="M101" s="11"/>
      <c r="N101" s="5"/>
      <c r="O101" s="5"/>
      <c r="P101" s="5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</sheetData>
  <sheetProtection algorithmName="SHA-512" hashValue="qwDWnuwy/OQ60tV7RXRi2r7QJu+D735uGup0eZ7TnMuAiVkUn64Vg97YQJeE/F8UMHIAGpwOSeYglcfcqsVFKw==" saltValue="zhWfoQ1m2gJjSmM5/rTa+A==" spinCount="100000" sheet="1" objects="1" scenarios="1"/>
  <mergeCells count="20">
    <mergeCell ref="B1:D1"/>
    <mergeCell ref="G5:H5"/>
    <mergeCell ref="G2:N3"/>
    <mergeCell ref="B16:G16"/>
    <mergeCell ref="R15:T15"/>
    <mergeCell ref="R14:T14"/>
    <mergeCell ref="B14:G14"/>
    <mergeCell ref="B15:H15"/>
    <mergeCell ref="I7:I12"/>
    <mergeCell ref="O7:O12"/>
    <mergeCell ref="M7:M12"/>
    <mergeCell ref="N7:N12"/>
    <mergeCell ref="J7:J12"/>
    <mergeCell ref="K7:K12"/>
    <mergeCell ref="L7:L8"/>
    <mergeCell ref="L11:L12"/>
    <mergeCell ref="U7:U12"/>
    <mergeCell ref="V7:V8"/>
    <mergeCell ref="V9:V10"/>
    <mergeCell ref="V11:V12"/>
  </mergeCells>
  <conditionalFormatting sqref="B7:B12 D7:D12">
    <cfRule type="containsBlanks" priority="96" dxfId="7">
      <formula>LEN(TRIM(B7))=0</formula>
    </cfRule>
  </conditionalFormatting>
  <conditionalFormatting sqref="B7:B12">
    <cfRule type="cellIs" priority="93" dxfId="6" operator="greaterThanOrEqual">
      <formula>1</formula>
    </cfRule>
  </conditionalFormatting>
  <conditionalFormatting sqref="R7:R12 G7:H12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2">
    <cfRule type="notContainsBlanks" priority="69" dxfId="2">
      <formula>LEN(TRIM(G7))&gt;0</formula>
    </cfRule>
  </conditionalFormatting>
  <conditionalFormatting sqref="T7:T12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2">
      <formula1>"ks,bal,sada,m,"</formula1>
    </dataValidation>
    <dataValidation type="list" allowBlank="1" showInputMessage="1" showErrorMessage="1" sqref="V7 V9 V11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2023-06-26T05:49:18Z</cp:lastPrinted>
  <dcterms:created xsi:type="dcterms:W3CDTF">2014-03-05T12:43:32Z</dcterms:created>
  <dcterms:modified xsi:type="dcterms:W3CDTF">2023-08-09T07:46:51Z</dcterms:modified>
  <cp:category/>
  <cp:version/>
  <cp:contentType/>
  <cp:contentStatus/>
  <cp:revision>3</cp:revision>
</cp:coreProperties>
</file>