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'AVT'!$B$1:$U$17</definedName>
  </definedNames>
  <calcPr calcId="191029"/>
</workbook>
</file>

<file path=xl/sharedStrings.xml><?xml version="1.0" encoding="utf-8"?>
<sst xmlns="http://schemas.openxmlformats.org/spreadsheetml/2006/main" count="84" uniqueCount="61">
  <si>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</si>
  <si>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</si>
  <si>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</si>
  <si>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</si>
  <si>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</si>
  <si>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</si>
  <si>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</si>
  <si>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</si>
  <si>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</si>
  <si>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</si>
  <si>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</si>
  <si>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</si>
  <si>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30237240-3 - Webová kamera</t>
  </si>
  <si>
    <t xml:space="preserve">32232000-8 - Zařízení pro videokonference </t>
  </si>
  <si>
    <t>32342000-2 - Reproduktory</t>
  </si>
  <si>
    <t>32342200-4 -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</si>
  <si>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</si>
  <si>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</si>
  <si>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</si>
  <si>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</si>
  <si>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</si>
  <si>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</si>
  <si>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</si>
  <si>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</si>
  <si>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</si>
  <si>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</si>
  <si>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</si>
  <si>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</si>
  <si>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</si>
  <si>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</si>
  <si>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</si>
  <si>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</si>
  <si>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Pokud financováno z projektových prostředků, pak ŘEŠITEL uvede: NÁZEV A ČÍSLO DOTAČNÍHO PROJEKTU</t>
  </si>
  <si>
    <t>Příloha č. 2 Kupní smlouvy - technická specifikace
Audiovizuální technika (II.) 041 - 2022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</si>
  <si>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</si>
  <si>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</si>
  <si>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Ing. Jiří Basl, Ph.D.,
Tel.: 37763 4249, 
603 216 039</t>
  </si>
  <si>
    <t>Univerzitní 26,
301 00 Plzeň,
Fakulta elektrotechnická - Katedra elektroniky a informačních technologií,
místnost EK 502</t>
  </si>
  <si>
    <t>Bluetooth reproduktory</t>
  </si>
  <si>
    <t>Bluetooth reproduktor aktivní, o výkonu min. 30W.
Frekvenční rozsah od 90 Hz do 18000 Hz.
Min.: 3,5 mm jack, AUX, Bluetooth min. v4.2, mikrofon, přehrávání USB flash, rádio.
Výdrž baterie min. 6 h.</t>
  </si>
  <si>
    <t>USB webkamera</t>
  </si>
  <si>
    <t>Kunešová, UN 533, 1x spotř. Materiál</t>
  </si>
  <si>
    <t>Kunešová, UN 533, 1x TZ 244150</t>
  </si>
  <si>
    <t>Ing. Jaroslav Šebesta, 
Tel.: 37763 2131</t>
  </si>
  <si>
    <t>Technická 8, 
301 00 Plzeň,
Fakulta aplikovaných věd - Nové technologie pro informační společnost,
místnost UC 431</t>
  </si>
  <si>
    <t>Bezdrátová sluchátka s mikrofonem</t>
  </si>
  <si>
    <t>Bezdrátová sluchátka přes hlavu s mikrofonem, připojení přes bluetooth, odnímatelný kabel s 3,5 mm jackem nebo USB Type-A, délka kabelu min. 1,2 m.
Výdrž baterie min. 40 h.</t>
  </si>
  <si>
    <t>USB webkamera, full HD rozlišení, integrovaný mikrofon, automatické zaostřování, univerzální klip, krytka objektivu, konektor USB.</t>
  </si>
  <si>
    <t>Presenter</t>
  </si>
  <si>
    <t>Sluchátka s mikrofonem</t>
  </si>
  <si>
    <t>Reproduktory k PC</t>
  </si>
  <si>
    <t>Bezdrátová sluchátka</t>
  </si>
  <si>
    <t>Severa</t>
  </si>
  <si>
    <t>Švejda, 4x Severa</t>
  </si>
  <si>
    <t>Švejda (TZ 251894)
Jáger (TZ 251903)
Myslivec (TZ 219232)
Reitinger (TZ 251895)
Faist (TZ 252599)
Bláha (TZ 251902)</t>
  </si>
  <si>
    <t>Faist (TZ 252599)
Severa (TZ 246338)</t>
  </si>
  <si>
    <t>Technická 8, 
301 00 Plzeň,
 Fakulta aplikovaných věd - Nové technologie pro informační společnost,
místnost UC 431</t>
  </si>
  <si>
    <t>Presenter s laserovým ukazovátkem. 
Možnost připojení přes bluetooth nebo bezdrátový dongle. 
Min. 3 tlačítka.</t>
  </si>
  <si>
    <t>Stereo headset s dálkovým ovládáním na kabelu.
Frekvenční rozsah min. 45 Hz - 17 kHz sluchátka, min. 90 Hz - 15 kHz mikrofon.
Min. citlivost mikrofonu -40 dB, min. citlivost sluchátek 95 dB.
Připojení audia i ovládání pouze přes USB-A.</t>
  </si>
  <si>
    <t>Sada reproduktorů, 2.0, bezdrátové, herní, 2,75" reproduktory, RGB osvětlení s min. 12 efekty.
Režimy min.: herní, filmový, hudební.
Připojení min.: Bluetooth, USB, AUX.
Celkový výkon min. 8+8 W (až 16+16 W špičkový výkon).
Frekvenční odezva 98 Hz - 20 kHz.</t>
  </si>
  <si>
    <r>
      <t xml:space="preserve">Náušníky z pamětové pěny.
Velikost měniče min. 40 mm.
Bluetooth 5.0 a vyšší.
Krytí IP54 a vyšší.
Výdrž alespoň 40 h.
Nabíjení přes USB-C.
Ovládací prvky umístěné na sluchátku.
Barva se preferuje černá.
Provedení na uši.
Konstrukce uzavřená, skládací.
Mikrofon min. </t>
    </r>
    <r>
      <rPr>
        <sz val="11"/>
        <color rgb="FFFF0000"/>
        <rFont val="Calibri"/>
        <family val="2"/>
        <scheme val="minor"/>
      </rPr>
      <t>100 Hz - 10 kHz</t>
    </r>
    <r>
      <rPr>
        <sz val="11"/>
        <rFont val="Calibri"/>
        <family val="2"/>
        <scheme val="minor"/>
      </rPr>
      <t>.
Frekvence min. 20 - 20 kHz.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</si>
</sst>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0" fontId="9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9" fillId="2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3" fillId="5" borderId="16" xfId="0" applyNumberFormat="1" applyFon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3" fontId="0" fillId="5" borderId="18" xfId="0" applyNumberForma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indent="1"/>
    </xf>
    <xf numFmtId="164" fontId="3" fillId="5" borderId="18" xfId="0" applyNumberFormat="1" applyFont="1" applyFill="1" applyBorder="1" applyAlignment="1">
      <alignment horizontal="right" vertical="center" indent="1"/>
    </xf>
    <xf numFmtId="165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6" borderId="19" xfId="0" applyNumberForma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zoomScale="68" zoomScaleNormal="68" workbookViewId="0" topLeftCell="A6">
      <selection activeCell="M10" sqref="M10:M13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85.42187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27.421875" style="5" hidden="1" customWidth="1"/>
    <col min="12" max="12" width="24.00390625" style="5" customWidth="1"/>
    <col min="13" max="13" width="39.57421875" style="1" customWidth="1"/>
    <col min="14" max="14" width="28.0039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57421875" style="5" hidden="1" customWidth="1"/>
    <col min="21" max="21" width="37.28125" style="4" customWidth="1"/>
    <col min="22" max="16384" width="9.140625" style="5" customWidth="1"/>
  </cols>
  <sheetData>
    <row r="1" spans="2:4" ht="42.6" customHeight="1">
      <c r="B1" s="123" t="s">
        <v>33</v>
      </c>
      <c r="C1" s="124"/>
      <c r="D1" s="124"/>
    </row>
    <row r="2" spans="3:21" ht="18.75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16</v>
      </c>
      <c r="D6" s="24" t="s">
        <v>4</v>
      </c>
      <c r="E6" s="24" t="s">
        <v>17</v>
      </c>
      <c r="F6" s="24" t="s">
        <v>18</v>
      </c>
      <c r="G6" s="40" t="s">
        <v>5</v>
      </c>
      <c r="H6" s="42" t="s">
        <v>30</v>
      </c>
      <c r="I6" s="34" t="s">
        <v>19</v>
      </c>
      <c r="J6" s="34" t="s">
        <v>20</v>
      </c>
      <c r="K6" s="24" t="s">
        <v>32</v>
      </c>
      <c r="L6" s="38" t="s">
        <v>21</v>
      </c>
      <c r="M6" s="34" t="s">
        <v>22</v>
      </c>
      <c r="N6" s="24" t="s">
        <v>34</v>
      </c>
      <c r="O6" s="34" t="s">
        <v>23</v>
      </c>
      <c r="P6" s="24" t="s">
        <v>6</v>
      </c>
      <c r="Q6" s="25" t="s">
        <v>7</v>
      </c>
      <c r="R6" s="107" t="s">
        <v>8</v>
      </c>
      <c r="S6" s="107" t="s">
        <v>9</v>
      </c>
      <c r="T6" s="34" t="s">
        <v>24</v>
      </c>
      <c r="U6" s="34" t="s">
        <v>25</v>
      </c>
    </row>
    <row r="7" spans="1:21" ht="108" customHeight="1" thickBot="1" thickTop="1">
      <c r="A7" s="26"/>
      <c r="B7" s="61">
        <v>1</v>
      </c>
      <c r="C7" s="66" t="s">
        <v>38</v>
      </c>
      <c r="D7" s="62">
        <v>1</v>
      </c>
      <c r="E7" s="63" t="s">
        <v>26</v>
      </c>
      <c r="F7" s="64" t="s">
        <v>39</v>
      </c>
      <c r="G7" s="133"/>
      <c r="H7" s="65" t="s">
        <v>31</v>
      </c>
      <c r="I7" s="66" t="s">
        <v>35</v>
      </c>
      <c r="J7" s="67" t="s">
        <v>31</v>
      </c>
      <c r="K7" s="68"/>
      <c r="L7" s="66" t="s">
        <v>36</v>
      </c>
      <c r="M7" s="66" t="s">
        <v>37</v>
      </c>
      <c r="N7" s="69">
        <v>14</v>
      </c>
      <c r="O7" s="70">
        <f>D7*P7</f>
        <v>1700</v>
      </c>
      <c r="P7" s="71">
        <v>1700</v>
      </c>
      <c r="Q7" s="139"/>
      <c r="R7" s="72">
        <f>D7*Q7</f>
        <v>0</v>
      </c>
      <c r="S7" s="73" t="str">
        <f aca="true" t="shared" si="0" ref="S7">IF(ISNUMBER(Q7),IF(Q7&gt;P7,"NEVYHOVUJE","VYHOVUJE")," ")</f>
        <v xml:space="preserve"> </v>
      </c>
      <c r="T7" s="63"/>
      <c r="U7" s="63" t="s">
        <v>14</v>
      </c>
    </row>
    <row r="8" spans="1:21" ht="75.75" customHeight="1">
      <c r="A8" s="26"/>
      <c r="B8" s="52">
        <v>2</v>
      </c>
      <c r="C8" s="74" t="s">
        <v>45</v>
      </c>
      <c r="D8" s="53">
        <v>1</v>
      </c>
      <c r="E8" s="54" t="s">
        <v>26</v>
      </c>
      <c r="F8" s="55" t="s">
        <v>46</v>
      </c>
      <c r="G8" s="134"/>
      <c r="H8" s="56" t="s">
        <v>31</v>
      </c>
      <c r="I8" s="113" t="s">
        <v>35</v>
      </c>
      <c r="J8" s="131" t="s">
        <v>31</v>
      </c>
      <c r="K8" s="118"/>
      <c r="L8" s="113" t="s">
        <v>43</v>
      </c>
      <c r="M8" s="113" t="s">
        <v>44</v>
      </c>
      <c r="N8" s="120">
        <v>14</v>
      </c>
      <c r="O8" s="57">
        <f>D8*P8</f>
        <v>1200</v>
      </c>
      <c r="P8" s="58">
        <v>1200</v>
      </c>
      <c r="Q8" s="140"/>
      <c r="R8" s="59">
        <f>D8*Q8</f>
        <v>0</v>
      </c>
      <c r="S8" s="60" t="str">
        <f aca="true" t="shared" si="1" ref="S8:S9">IF(ISNUMBER(Q8),IF(Q8&gt;P8,"NEVYHOVUJE","VYHOVUJE")," ")</f>
        <v xml:space="preserve"> </v>
      </c>
      <c r="T8" s="54" t="s">
        <v>41</v>
      </c>
      <c r="U8" s="54" t="s">
        <v>15</v>
      </c>
    </row>
    <row r="9" spans="1:21" ht="75.75" customHeight="1" thickBot="1">
      <c r="A9" s="26"/>
      <c r="B9" s="75">
        <v>3</v>
      </c>
      <c r="C9" s="76" t="s">
        <v>40</v>
      </c>
      <c r="D9" s="77">
        <v>1</v>
      </c>
      <c r="E9" s="78" t="s">
        <v>26</v>
      </c>
      <c r="F9" s="79" t="s">
        <v>47</v>
      </c>
      <c r="G9" s="135"/>
      <c r="H9" s="80" t="s">
        <v>31</v>
      </c>
      <c r="I9" s="130"/>
      <c r="J9" s="132"/>
      <c r="K9" s="114"/>
      <c r="L9" s="114"/>
      <c r="M9" s="114"/>
      <c r="N9" s="121"/>
      <c r="O9" s="81">
        <f>D9*P9</f>
        <v>1800</v>
      </c>
      <c r="P9" s="82">
        <v>1800</v>
      </c>
      <c r="Q9" s="141"/>
      <c r="R9" s="83">
        <f>D9*Q9</f>
        <v>0</v>
      </c>
      <c r="S9" s="84" t="str">
        <f t="shared" si="1"/>
        <v xml:space="preserve"> </v>
      </c>
      <c r="T9" s="78" t="s">
        <v>42</v>
      </c>
      <c r="U9" s="78" t="s">
        <v>12</v>
      </c>
    </row>
    <row r="10" spans="1:21" ht="75.75" customHeight="1">
      <c r="A10" s="26"/>
      <c r="B10" s="85">
        <v>4</v>
      </c>
      <c r="C10" s="86" t="s">
        <v>48</v>
      </c>
      <c r="D10" s="87">
        <v>5</v>
      </c>
      <c r="E10" s="88" t="s">
        <v>26</v>
      </c>
      <c r="F10" s="89" t="s">
        <v>57</v>
      </c>
      <c r="G10" s="136"/>
      <c r="H10" s="90" t="s">
        <v>31</v>
      </c>
      <c r="I10" s="115" t="s">
        <v>35</v>
      </c>
      <c r="J10" s="115" t="s">
        <v>31</v>
      </c>
      <c r="K10" s="118"/>
      <c r="L10" s="115" t="s">
        <v>43</v>
      </c>
      <c r="M10" s="115" t="s">
        <v>56</v>
      </c>
      <c r="N10" s="120">
        <v>21</v>
      </c>
      <c r="O10" s="91">
        <f>D10*P10</f>
        <v>4550</v>
      </c>
      <c r="P10" s="92">
        <v>910</v>
      </c>
      <c r="Q10" s="142"/>
      <c r="R10" s="93">
        <f>D10*Q10</f>
        <v>0</v>
      </c>
      <c r="S10" s="94" t="str">
        <f aca="true" t="shared" si="2" ref="S10:S13">IF(ISNUMBER(Q10),IF(Q10&gt;P10,"NEVYHOVUJE","VYHOVUJE")," ")</f>
        <v xml:space="preserve"> </v>
      </c>
      <c r="T10" s="88" t="s">
        <v>52</v>
      </c>
      <c r="U10" s="88" t="s">
        <v>13</v>
      </c>
    </row>
    <row r="11" spans="1:21" ht="75.75" customHeight="1">
      <c r="A11" s="26"/>
      <c r="B11" s="95">
        <v>5</v>
      </c>
      <c r="C11" s="96" t="s">
        <v>49</v>
      </c>
      <c r="D11" s="97">
        <v>5</v>
      </c>
      <c r="E11" s="98" t="s">
        <v>26</v>
      </c>
      <c r="F11" s="99" t="s">
        <v>58</v>
      </c>
      <c r="G11" s="137"/>
      <c r="H11" s="100" t="s">
        <v>31</v>
      </c>
      <c r="I11" s="116"/>
      <c r="J11" s="116"/>
      <c r="K11" s="114"/>
      <c r="L11" s="114"/>
      <c r="M11" s="114"/>
      <c r="N11" s="121"/>
      <c r="O11" s="101">
        <f>D11*P11</f>
        <v>3550</v>
      </c>
      <c r="P11" s="102">
        <v>710</v>
      </c>
      <c r="Q11" s="143"/>
      <c r="R11" s="103">
        <f>D11*Q11</f>
        <v>0</v>
      </c>
      <c r="S11" s="104" t="str">
        <f t="shared" si="2"/>
        <v xml:space="preserve"> </v>
      </c>
      <c r="T11" s="98" t="s">
        <v>53</v>
      </c>
      <c r="U11" s="98" t="s">
        <v>15</v>
      </c>
    </row>
    <row r="12" spans="1:21" ht="117" customHeight="1">
      <c r="A12" s="26"/>
      <c r="B12" s="95">
        <v>6</v>
      </c>
      <c r="C12" s="96" t="s">
        <v>50</v>
      </c>
      <c r="D12" s="97">
        <v>6</v>
      </c>
      <c r="E12" s="98" t="s">
        <v>26</v>
      </c>
      <c r="F12" s="99" t="s">
        <v>59</v>
      </c>
      <c r="G12" s="137"/>
      <c r="H12" s="100" t="s">
        <v>31</v>
      </c>
      <c r="I12" s="116"/>
      <c r="J12" s="116"/>
      <c r="K12" s="114"/>
      <c r="L12" s="114"/>
      <c r="M12" s="114"/>
      <c r="N12" s="121"/>
      <c r="O12" s="101">
        <f>D12*P12</f>
        <v>14994</v>
      </c>
      <c r="P12" s="102">
        <v>2499</v>
      </c>
      <c r="Q12" s="143"/>
      <c r="R12" s="103">
        <f>D12*Q12</f>
        <v>0</v>
      </c>
      <c r="S12" s="104" t="str">
        <f t="shared" si="2"/>
        <v xml:space="preserve"> </v>
      </c>
      <c r="T12" s="98" t="s">
        <v>54</v>
      </c>
      <c r="U12" s="98" t="s">
        <v>14</v>
      </c>
    </row>
    <row r="13" spans="1:21" ht="224.25" customHeight="1" thickBot="1">
      <c r="A13" s="26"/>
      <c r="B13" s="105">
        <v>7</v>
      </c>
      <c r="C13" s="51" t="s">
        <v>51</v>
      </c>
      <c r="D13" s="43">
        <v>2</v>
      </c>
      <c r="E13" s="44" t="s">
        <v>26</v>
      </c>
      <c r="F13" s="45" t="s">
        <v>60</v>
      </c>
      <c r="G13" s="138"/>
      <c r="H13" s="46" t="s">
        <v>31</v>
      </c>
      <c r="I13" s="117"/>
      <c r="J13" s="117"/>
      <c r="K13" s="119"/>
      <c r="L13" s="119"/>
      <c r="M13" s="119"/>
      <c r="N13" s="122"/>
      <c r="O13" s="47">
        <f>D13*P13</f>
        <v>4400</v>
      </c>
      <c r="P13" s="48">
        <v>2200</v>
      </c>
      <c r="Q13" s="144"/>
      <c r="R13" s="49">
        <f>D13*Q13</f>
        <v>0</v>
      </c>
      <c r="S13" s="50" t="str">
        <f t="shared" si="2"/>
        <v xml:space="preserve"> </v>
      </c>
      <c r="T13" s="44" t="s">
        <v>55</v>
      </c>
      <c r="U13" s="44" t="s">
        <v>15</v>
      </c>
    </row>
    <row r="14" spans="3:18" ht="13.5" customHeight="1" thickBot="1" thickTop="1">
      <c r="C14" s="5"/>
      <c r="D14" s="5"/>
      <c r="E14" s="5"/>
      <c r="F14" s="5"/>
      <c r="G14" s="5"/>
      <c r="H14" s="5"/>
      <c r="I14" s="5"/>
      <c r="J14" s="5"/>
      <c r="M14" s="5"/>
      <c r="N14" s="5"/>
      <c r="O14" s="5"/>
      <c r="R14" s="39"/>
    </row>
    <row r="15" spans="2:21" ht="49.5" customHeight="1" thickBot="1" thickTop="1">
      <c r="B15" s="125" t="s">
        <v>29</v>
      </c>
      <c r="C15" s="126"/>
      <c r="D15" s="126"/>
      <c r="E15" s="126"/>
      <c r="F15" s="126"/>
      <c r="G15" s="126"/>
      <c r="H15" s="106"/>
      <c r="I15" s="27"/>
      <c r="J15" s="27"/>
      <c r="K15" s="27"/>
      <c r="L15" s="8"/>
      <c r="M15" s="8"/>
      <c r="N15" s="28"/>
      <c r="O15" s="28"/>
      <c r="P15" s="29" t="s">
        <v>10</v>
      </c>
      <c r="Q15" s="127" t="s">
        <v>11</v>
      </c>
      <c r="R15" s="128"/>
      <c r="S15" s="129"/>
      <c r="T15" s="22"/>
      <c r="U15" s="30"/>
    </row>
    <row r="16" spans="2:19" ht="53.25" customHeight="1" thickBot="1" thickTop="1">
      <c r="B16" s="112" t="s">
        <v>27</v>
      </c>
      <c r="C16" s="112"/>
      <c r="D16" s="112"/>
      <c r="E16" s="112"/>
      <c r="F16" s="112"/>
      <c r="G16" s="112"/>
      <c r="H16" s="112"/>
      <c r="I16" s="31"/>
      <c r="L16" s="12"/>
      <c r="M16" s="12"/>
      <c r="N16" s="32"/>
      <c r="O16" s="32"/>
      <c r="P16" s="33">
        <f>SUM(O7:O13)</f>
        <v>32194</v>
      </c>
      <c r="Q16" s="108">
        <f>SUM(R7:R13)</f>
        <v>0</v>
      </c>
      <c r="R16" s="109"/>
      <c r="S16" s="110"/>
    </row>
    <row r="17" spans="2:6" ht="15.75" thickTop="1">
      <c r="B17" s="111" t="s">
        <v>28</v>
      </c>
      <c r="C17" s="111"/>
      <c r="D17" s="111"/>
      <c r="E17" s="111"/>
      <c r="F17" s="111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 algorithmName="SHA-512" hashValue="P0xzZS4CKYXaejkCgw8WPnVSEkiUoRHWBpelHg8JyqaXdQcKaMND3A/H26mgMEm5OPRdSvmH1q7DWEAgx3pMtg==" saltValue="FbC8ui8bI20pW6ytgWWgRA==" spinCount="100000" sheet="1" objects="1" scenarios="1"/>
  <mergeCells count="18">
    <mergeCell ref="B1:D1"/>
    <mergeCell ref="B15:G15"/>
    <mergeCell ref="Q15:S15"/>
    <mergeCell ref="I8:I9"/>
    <mergeCell ref="K8:K9"/>
    <mergeCell ref="J8:J9"/>
    <mergeCell ref="N8:N9"/>
    <mergeCell ref="M10:M13"/>
    <mergeCell ref="Q16:S16"/>
    <mergeCell ref="B17:F17"/>
    <mergeCell ref="B16:H16"/>
    <mergeCell ref="L8:L9"/>
    <mergeCell ref="M8:M9"/>
    <mergeCell ref="I10:I13"/>
    <mergeCell ref="J10:J13"/>
    <mergeCell ref="K10:K13"/>
    <mergeCell ref="N10:N13"/>
    <mergeCell ref="L10:L13"/>
  </mergeCells>
  <conditionalFormatting sqref="S7:S13">
    <cfRule type="cellIs" priority="64" dxfId="6" operator="equal">
      <formula>"VYHOVUJE"</formula>
    </cfRule>
  </conditionalFormatting>
  <conditionalFormatting sqref="S7:S13">
    <cfRule type="cellIs" priority="63" dxfId="5" operator="equal">
      <formula>"NEVYHOVUJE"</formula>
    </cfRule>
  </conditionalFormatting>
  <conditionalFormatting sqref="Q7:Q13 G7:H13">
    <cfRule type="containsBlanks" priority="44" dxfId="4">
      <formula>LEN(TRIM(G7))=0</formula>
    </cfRule>
  </conditionalFormatting>
  <conditionalFormatting sqref="G7:H13 Q7:Q13">
    <cfRule type="notContainsBlanks" priority="42" dxfId="3">
      <formula>LEN(TRIM(G7))&gt;0</formula>
    </cfRule>
  </conditionalFormatting>
  <conditionalFormatting sqref="G7:H13 Q7:Q13">
    <cfRule type="notContainsBlanks" priority="41" dxfId="2">
      <formula>LEN(TRIM(G7))&gt;0</formula>
    </cfRule>
  </conditionalFormatting>
  <conditionalFormatting sqref="G7:H13">
    <cfRule type="notContainsBlanks" priority="40" dxfId="1">
      <formula>LEN(TRIM(G7))&gt;0</formula>
    </cfRule>
  </conditionalFormatting>
  <conditionalFormatting sqref="D7:D13">
    <cfRule type="containsBlanks" priority="1" dxfId="0">
      <formula>LEN(TRIM(D7))=0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13">
      <formula1>"ks,bal,sada,"</formula1>
    </dataValidation>
    <dataValidation type="list" allowBlank="1" showInputMessage="1" showErrorMessage="1" sqref="U7:U13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2022-09-16T11:12:08Z</cp:lastPrinted>
  <dcterms:created xsi:type="dcterms:W3CDTF">2014-03-05T12:43:32Z</dcterms:created>
  <dcterms:modified xsi:type="dcterms:W3CDTF">2022-09-29T07:00:42Z</dcterms:modified>
  <cp:category/>
  <cp:version/>
  <cp:contentType/>
  <cp:contentStatus/>
  <cp:revision>1</cp:revision>
</cp:coreProperties>
</file>