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6"/>
  <workbookPr/>
  <bookViews>
    <workbookView xWindow="0" yWindow="0" windowWidth="28800" windowHeight="12225" activeTab="0"/>
  </bookViews>
  <sheets>
    <sheet name="AVT" sheetId="1" r:id="rId1"/>
  </sheets>
  <definedNames>
    <definedName name="_xlnm.Print_Area" localSheetId="0">'AVT'!$B$1:$V$13</definedName>
  </definedNames>
  <calcPr calcId="191029"/>
</workbook>
</file>

<file path=xl/sharedStrings.xml><?xml version="1.0" encoding="utf-8"?>
<sst xmlns="http://schemas.openxmlformats.org/spreadsheetml/2006/main" count="48" uniqueCount="46">
  <si>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</si>
  <si>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</si>
  <si>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</si>
  <si>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</si>
  <si>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</si>
  <si>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</si>
  <si>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</si>
  <si>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</si>
  <si>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</si>
  <si>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</si>
  <si>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</si>
  <si>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</si>
  <si>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32322000-6 - Multimediální přístroje</t>
  </si>
  <si>
    <t>32351300-1 - Příslušenství audiosystémů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</si>
  <si>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</si>
  <si>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</si>
  <si>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</si>
  <si>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</si>
  <si>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</si>
  <si>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</si>
  <si>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</si>
  <si>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</si>
  <si>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</si>
  <si>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</si>
  <si>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</si>
  <si>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ks</t>
  </si>
  <si>
    <r>
      <t xml:space="preserve">Odkaz na  splnění požadavku
TCO Certified / Energy star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</si>
  <si>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</si>
  <si>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</si>
  <si>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</si>
  <si>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</si>
  <si>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</si>
  <si>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Příloha č. 2 Kupní smlouvy - technická specifikace
Audiovizuální technika (II.) 018 - 2022</t>
  </si>
  <si>
    <t>Server pro digitální laboratoř</t>
  </si>
  <si>
    <t>Název projektu: ERDF II projekt Západočeské univerzity v Plzni
Číslo projektu: CZ.02.2.67/0.0/0.0/18_057/0013247</t>
  </si>
  <si>
    <t>Bc. Václav Křepel,
Tel.: 725 816 890,
37763 5009</t>
  </si>
  <si>
    <t>Sedláčkova 38,
301 00 Plzeň,
Fakulta filozofická - Děkanát,
místnost SO 204</t>
  </si>
  <si>
    <t xml:space="preserve">Systém digitální jazykové laboratoře </t>
  </si>
  <si>
    <t>sada</t>
  </si>
  <si>
    <t>Společná faktura</t>
  </si>
  <si>
    <t>do 31.7.2022</t>
  </si>
  <si>
    <t>Termín dodání</t>
  </si>
  <si>
    <r>
      <rPr>
        <b/>
        <sz val="11"/>
        <color theme="1"/>
        <rFont val="Calibri"/>
        <family val="2"/>
        <scheme val="minor"/>
      </rPr>
      <t>Požadovaná záruční lhůta na server i na monitor</t>
    </r>
    <r>
      <rPr>
        <sz val="11"/>
        <color theme="1"/>
        <rFont val="Calibri"/>
        <family val="2"/>
        <scheme val="minor"/>
      </rPr>
      <t xml:space="preserve"> je minimálně 5 let poskytovaná výrobcem. 
Forma servisu na celou sestavu je požadována do jednoho pracovního dne u zákazníka (5Y NBD on-site).
</t>
    </r>
    <r>
      <rPr>
        <b/>
        <sz val="11"/>
        <color theme="1"/>
        <rFont val="Calibri"/>
        <family val="2"/>
        <scheme val="minor"/>
      </rPr>
      <t>Zvláštní požadavky na realizaci a dodavatele</t>
    </r>
    <r>
      <rPr>
        <sz val="11"/>
        <color theme="1"/>
        <rFont val="Calibri"/>
        <family val="2"/>
        <scheme val="minor"/>
      </rPr>
      <t>:
- zkušenost s realizací min. 5 jazykových laboratoří stejného rozsahu a typu v min. počtu 16+ žáků/studentů, hlavní člověk (šéftechnik) odpovědný za montáž a instalaci a rozběh musí být v zaměstnaneckém poměru dodavatele po dobu min. 5 let</t>
    </r>
  </si>
  <si>
    <r>
      <t xml:space="preserve">Viz
</t>
    </r>
    <r>
      <rPr>
        <b/>
        <sz val="11"/>
        <color rgb="FFFF0000"/>
        <rFont val="Calibri"/>
        <family val="2"/>
        <scheme val="minor"/>
      </rPr>
      <t>Příloha č. 3 Kupní smlouvy - technická specifikace_AVT (II.)-018-2022.pdf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Systém digitální jazykové laboratoře musí být kompatibilní s pol.č. 1 -  se serverem pro digitální jazykovou laboratoř.</t>
    </r>
  </si>
  <si>
    <r>
      <t xml:space="preserve">Viz
</t>
    </r>
    <r>
      <rPr>
        <b/>
        <sz val="11"/>
        <color theme="1"/>
        <rFont val="Calibri"/>
        <family val="2"/>
        <scheme val="minor"/>
      </rPr>
      <t>Příloha č. 3 Kupní smlouvy - technická specifikace_AVT (II.)-018-2022</t>
    </r>
  </si>
  <si>
    <r>
      <t xml:space="preserve">Požadavky na </t>
    </r>
    <r>
      <rPr>
        <b/>
        <sz val="11"/>
        <color theme="1"/>
        <rFont val="Calibri"/>
        <family val="2"/>
        <scheme val="minor"/>
      </rPr>
      <t>Server pro digitální jazykovou laboratoř včetně monitoru</t>
    </r>
    <r>
      <rPr>
        <sz val="11"/>
        <color theme="1"/>
        <rFont val="Calibri"/>
        <family val="2"/>
        <scheme val="minor"/>
      </rPr>
      <t xml:space="preserve">:
Skříň v provedení MiniTower.
Procesor: dvanáctijádrový dosahuje min. </t>
    </r>
    <r>
      <rPr>
        <sz val="11"/>
        <color rgb="FFFF0000"/>
        <rFont val="Calibri"/>
        <family val="2"/>
        <scheme val="minor"/>
      </rPr>
      <t>31 600</t>
    </r>
    <r>
      <rPr>
        <sz val="11"/>
        <color theme="1"/>
        <rFont val="Calibri"/>
        <family val="2"/>
        <scheme val="minor"/>
      </rPr>
      <t xml:space="preserve"> bodů v PassMark </t>
    </r>
    <r>
      <rPr>
        <sz val="11"/>
        <color rgb="FFFF0000"/>
        <rFont val="Calibri"/>
        <family val="2"/>
        <scheme val="minor"/>
      </rPr>
      <t>ke dni 25.5.2022</t>
    </r>
    <r>
      <rPr>
        <sz val="11"/>
        <color theme="1"/>
        <rFont val="Calibri"/>
        <family val="2"/>
        <scheme val="minor"/>
      </rPr>
      <t>, podpora virtualizace, automatické přetaktování, TDP max. 65W.
RAM: min. 16GB (2x8) min. 3200 MHz frekvence paměti.
Paměťové sloty: min. 2 (1 volný).
Úložiště: min. 256GB, druh SSD + 4TB HDD.
OS: Windows 11 PRO s Downgrade na Windows 10 - OS Windows požadujeme z důvodu kompatibility s interními aplikacemi ZČU (Stag, Magion,...).
Podpora ovladačů pro Windows 10 PRO (64-bit), kompatibilní s Windows 11.
Podpora prostřednictvím internetu musí umožňovat stahování ovladačů a manuálu z internetu adresně pro konkrétní zadaný typ (sériové číslo) zařízení. 
Dodávka musí obsahovat nosič s instalací operačního systému dodaného v zařízení.
Skříň nesmí být plombovaná a musí umožňovat beznástrojové otevření. 
CZ klávesnice s integrovanou čtečkou kontaktních čipových karet od stejného výrobce jako stolní počítač.
Portová výbava:
min. 3x port USB 3.2 (1. generace)
min. 2x port USB 3.2 (2. generace)
min. 1x port USB 3.2 Type-C Gen 2x2
min. 2x port USB 2.0 s funkcí Smart Power-On
min. 1x port USB 2.0 s technologií PowerShare
min. 3x DisplayPort 1.4 
min. 1x přepínací port pro linkový zvukový vstup a výstup
min. 1x univerzální zvukový konektor
min. 1x ethernetový port RJ-45.
Integrovaná grafická karta s výkonem min.</t>
    </r>
    <r>
      <rPr>
        <sz val="11"/>
        <color rgb="FFFF0000"/>
        <rFont val="Calibri"/>
        <family val="2"/>
        <scheme val="minor"/>
      </rPr>
      <t xml:space="preserve"> 2 600 </t>
    </r>
    <r>
      <rPr>
        <sz val="11"/>
        <color theme="1"/>
        <rFont val="Calibri"/>
        <family val="2"/>
        <scheme val="minor"/>
      </rPr>
      <t xml:space="preserve">bodů </t>
    </r>
    <r>
      <rPr>
        <sz val="11"/>
        <color rgb="FFFF0000"/>
        <rFont val="Calibri"/>
        <family val="2"/>
        <scheme val="minor"/>
      </rPr>
      <t>ke dni 25.5.2022</t>
    </r>
    <r>
      <rPr>
        <sz val="11"/>
        <color theme="1"/>
        <rFont val="Calibri"/>
        <family val="2"/>
        <scheme val="minor"/>
      </rPr>
      <t xml:space="preserve"> na stránce http://www.videocardbenchmark.net.
Záruční doba na media server:
Požadovaná záruční lhůta je minimálně 5 let poskytovaná výrobcem. 
Forma servisu na celou sestavu je požadována do jednoho pracovního dne u zákazníka (5Y NBD on-site).
</t>
    </r>
    <r>
      <rPr>
        <b/>
        <sz val="11"/>
        <color theme="1"/>
        <rFont val="Calibri"/>
        <family val="2"/>
        <scheme val="minor"/>
      </rPr>
      <t xml:space="preserve">Monitor: </t>
    </r>
    <r>
      <rPr>
        <sz val="11"/>
        <color theme="1"/>
        <rFont val="Calibri"/>
        <family val="2"/>
        <scheme val="minor"/>
      </rPr>
      <t xml:space="preserve">
Velikost úhlopříčky 22", rozlišení Full HD (1920x1080), rozhraní VGA a displayport nebo HDMI min. 1.4, jas min. 250 cd/m2, typ panelu IPS. Formát displeje 16:9.
Displayport nebo HDMI kabel musí byt součástí dodávky.
Záruční doba na monitor: 
Požadovaná záruční lhůta na monitor je minimálně 5 let poskytovaná výrobcem. 
Forma servisu na celou sestavu je požadována do jednoho pracovního dne u zákazníka (5Y NBD on-site). 
</t>
    </r>
    <r>
      <rPr>
        <b/>
        <sz val="11"/>
        <color theme="1"/>
        <rFont val="Calibri"/>
        <family val="2"/>
        <scheme val="minor"/>
      </rPr>
      <t>Zvláštní požadavky na realizaci a dodavatele:</t>
    </r>
    <r>
      <rPr>
        <sz val="11"/>
        <color theme="1"/>
        <rFont val="Calibri"/>
        <family val="2"/>
        <scheme val="minor"/>
      </rPr>
      <t xml:space="preserve">
- zkušenost s realizací min. 5 jazykových laboratoří stejného rozsahu a typu v min. počtu 16+ žáků/studentů, hlavní člověk (šéftechnik) odpovědný za montáž a instalaci a rozběh musí být v zaměstnaneckém poměru dodavatele po dobu min. 5 let
</t>
    </r>
    <r>
      <rPr>
        <b/>
        <sz val="11"/>
        <color theme="1"/>
        <rFont val="Calibri"/>
        <family val="2"/>
        <scheme val="minor"/>
      </rPr>
      <t>Server musí být kompatibilní s pol.č. 2 - se systémem digitální jazykové laboraře.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</si>
</sst>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n"/>
      <bottom style="thick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n"/>
    </border>
    <border>
      <left style="thick"/>
      <right style="medium"/>
      <top style="thick"/>
      <bottom/>
    </border>
    <border>
      <left style="thick"/>
      <right style="medium"/>
      <top/>
      <bottom style="thin"/>
    </border>
    <border>
      <left style="medium"/>
      <right style="medium"/>
      <top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6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0" fontId="0" fillId="5" borderId="8" xfId="0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3" fillId="5" borderId="8" xfId="0" applyNumberFormat="1" applyFon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 wrapText="1" inden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3" fontId="0" fillId="3" borderId="13" xfId="0" applyNumberFormat="1" applyFill="1" applyBorder="1" applyAlignment="1">
      <alignment horizontal="center" vertical="center" wrapText="1"/>
    </xf>
    <xf numFmtId="3" fontId="0" fillId="3" borderId="14" xfId="0" applyNumberForma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left" vertical="center" wrapText="1" indent="1"/>
    </xf>
    <xf numFmtId="0" fontId="0" fillId="5" borderId="12" xfId="0" applyFont="1" applyFill="1" applyBorder="1" applyAlignment="1">
      <alignment horizontal="left" vertical="center" wrapText="1" inden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6" xfId="0" applyBorder="1"/>
    <xf numFmtId="164" fontId="0" fillId="0" borderId="11" xfId="0" applyNumberFormat="1" applyBorder="1" applyAlignment="1">
      <alignment horizontal="right" vertical="center" indent="1"/>
    </xf>
    <xf numFmtId="164" fontId="0" fillId="0" borderId="12" xfId="0" applyNumberFormat="1" applyBorder="1" applyAlignment="1">
      <alignment horizontal="right" vertical="center" indent="1"/>
    </xf>
    <xf numFmtId="164" fontId="3" fillId="5" borderId="11" xfId="0" applyNumberFormat="1" applyFont="1" applyFill="1" applyBorder="1" applyAlignment="1">
      <alignment horizontal="right" vertical="center" indent="1"/>
    </xf>
    <xf numFmtId="164" fontId="3" fillId="5" borderId="12" xfId="0" applyNumberFormat="1" applyFon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5" borderId="11" xfId="0" applyNumberFormat="1" applyFont="1" applyFill="1" applyBorder="1" applyAlignment="1">
      <alignment horizontal="center" vertical="center" wrapText="1"/>
    </xf>
    <xf numFmtId="0" fontId="8" fillId="5" borderId="15" xfId="0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164" fontId="9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8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numFmt numFmtId="177" formatCode="@"/>
      <fill>
        <patternFill patternType="solid">
          <fgColor rgb="FFFF9F9F"/>
          <bgColor rgb="FFFF9F9F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"/>
  <sheetViews>
    <sheetView tabSelected="1" zoomScale="69" zoomScaleNormal="69" workbookViewId="0" topLeftCell="J7">
      <selection activeCell="R9" sqref="R9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8515625" style="1" customWidth="1"/>
    <col min="4" max="4" width="10.7109375" style="2" customWidth="1"/>
    <col min="5" max="5" width="10.28125" style="3" customWidth="1"/>
    <col min="6" max="6" width="149.140625" style="1" customWidth="1"/>
    <col min="7" max="7" width="27.8515625" style="1" customWidth="1"/>
    <col min="8" max="8" width="28.8515625" style="1" customWidth="1"/>
    <col min="9" max="9" width="21.421875" style="1" customWidth="1"/>
    <col min="10" max="10" width="16.57421875" style="1" customWidth="1"/>
    <col min="11" max="11" width="66.7109375" style="5" customWidth="1"/>
    <col min="12" max="12" width="50.57421875" style="5" customWidth="1"/>
    <col min="13" max="13" width="24.28125" style="5" customWidth="1"/>
    <col min="14" max="14" width="37.57421875" style="1" customWidth="1"/>
    <col min="15" max="15" width="26.00390625" style="1" bestFit="1" customWidth="1"/>
    <col min="16" max="16" width="17.7109375" style="1" hidden="1" customWidth="1"/>
    <col min="17" max="17" width="21.57421875" style="5" customWidth="1"/>
    <col min="18" max="18" width="23.28125" style="5" customWidth="1"/>
    <col min="19" max="19" width="20.7109375" style="5" bestFit="1" customWidth="1"/>
    <col min="20" max="20" width="19.7109375" style="5" bestFit="1" customWidth="1"/>
    <col min="21" max="21" width="11.57421875" style="5" hidden="1" customWidth="1"/>
    <col min="22" max="22" width="41.57421875" style="4" customWidth="1"/>
    <col min="23" max="16384" width="9.140625" style="5" customWidth="1"/>
  </cols>
  <sheetData>
    <row r="1" spans="2:4" ht="42.6" customHeight="1">
      <c r="B1" s="77" t="s">
        <v>32</v>
      </c>
      <c r="C1" s="78"/>
      <c r="D1" s="78"/>
    </row>
    <row r="2" spans="3:22" ht="18.75">
      <c r="C2" s="5"/>
      <c r="D2" s="12"/>
      <c r="E2" s="6"/>
      <c r="F2" s="7"/>
      <c r="G2" s="7"/>
      <c r="H2" s="7"/>
      <c r="I2" s="5"/>
      <c r="J2" s="8"/>
      <c r="N2" s="37"/>
      <c r="O2" s="7"/>
      <c r="P2" s="7"/>
      <c r="Q2" s="7"/>
      <c r="R2" s="7"/>
      <c r="T2" s="9"/>
      <c r="U2" s="10"/>
      <c r="V2" s="11"/>
    </row>
    <row r="3" spans="2:20" ht="18" customHeight="1">
      <c r="B3" s="15"/>
      <c r="C3" s="13" t="s">
        <v>0</v>
      </c>
      <c r="D3" s="14"/>
      <c r="E3" s="14"/>
      <c r="F3" s="14"/>
      <c r="G3" s="38"/>
      <c r="H3" s="38"/>
      <c r="I3" s="38"/>
      <c r="J3" s="38"/>
      <c r="K3" s="38"/>
      <c r="L3" s="38"/>
      <c r="M3" s="9"/>
      <c r="N3" s="36"/>
      <c r="O3" s="36"/>
      <c r="P3" s="36"/>
      <c r="Q3" s="36"/>
      <c r="R3" s="36"/>
      <c r="T3" s="9"/>
    </row>
    <row r="4" spans="2:20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9"/>
      <c r="N4" s="7"/>
      <c r="O4" s="7"/>
      <c r="P4" s="7"/>
      <c r="Q4" s="9"/>
      <c r="R4" s="9"/>
      <c r="T4" s="9"/>
    </row>
    <row r="5" spans="2:22" ht="34.5" customHeight="1" thickBot="1">
      <c r="B5" s="18"/>
      <c r="C5" s="19"/>
      <c r="D5" s="20"/>
      <c r="E5" s="20"/>
      <c r="F5" s="7"/>
      <c r="G5" s="42" t="s">
        <v>2</v>
      </c>
      <c r="H5" s="42" t="s">
        <v>2</v>
      </c>
      <c r="I5" s="7"/>
      <c r="J5" s="7"/>
      <c r="N5" s="7"/>
      <c r="O5" s="22"/>
      <c r="P5" s="22"/>
      <c r="R5" s="21" t="s">
        <v>2</v>
      </c>
      <c r="V5" s="8"/>
    </row>
    <row r="6" spans="2:22" ht="73.5" customHeight="1" thickBot="1" thickTop="1">
      <c r="B6" s="23" t="s">
        <v>3</v>
      </c>
      <c r="C6" s="24" t="s">
        <v>14</v>
      </c>
      <c r="D6" s="24" t="s">
        <v>4</v>
      </c>
      <c r="E6" s="24" t="s">
        <v>15</v>
      </c>
      <c r="F6" s="24" t="s">
        <v>16</v>
      </c>
      <c r="G6" s="41" t="s">
        <v>5</v>
      </c>
      <c r="H6" s="43" t="s">
        <v>26</v>
      </c>
      <c r="I6" s="35" t="s">
        <v>17</v>
      </c>
      <c r="J6" s="35" t="s">
        <v>18</v>
      </c>
      <c r="K6" s="24" t="s">
        <v>31</v>
      </c>
      <c r="L6" s="35" t="s">
        <v>19</v>
      </c>
      <c r="M6" s="39" t="s">
        <v>20</v>
      </c>
      <c r="N6" s="35" t="s">
        <v>21</v>
      </c>
      <c r="O6" s="24" t="s">
        <v>41</v>
      </c>
      <c r="P6" s="35" t="s">
        <v>22</v>
      </c>
      <c r="Q6" s="24" t="s">
        <v>6</v>
      </c>
      <c r="R6" s="25" t="s">
        <v>7</v>
      </c>
      <c r="S6" s="56" t="s">
        <v>8</v>
      </c>
      <c r="T6" s="56" t="s">
        <v>9</v>
      </c>
      <c r="U6" s="35" t="s">
        <v>23</v>
      </c>
      <c r="V6" s="35" t="s">
        <v>24</v>
      </c>
    </row>
    <row r="7" spans="1:22" ht="409.5" customHeight="1" thickTop="1">
      <c r="A7" s="26"/>
      <c r="B7" s="61">
        <v>1</v>
      </c>
      <c r="C7" s="63" t="s">
        <v>33</v>
      </c>
      <c r="D7" s="65">
        <v>1</v>
      </c>
      <c r="E7" s="67" t="s">
        <v>25</v>
      </c>
      <c r="F7" s="68" t="s">
        <v>45</v>
      </c>
      <c r="G7" s="98"/>
      <c r="H7" s="99"/>
      <c r="I7" s="73" t="s">
        <v>39</v>
      </c>
      <c r="J7" s="70" t="s">
        <v>30</v>
      </c>
      <c r="K7" s="73" t="s">
        <v>34</v>
      </c>
      <c r="L7" s="59" t="s">
        <v>42</v>
      </c>
      <c r="M7" s="73" t="s">
        <v>35</v>
      </c>
      <c r="N7" s="73" t="s">
        <v>36</v>
      </c>
      <c r="O7" s="95" t="s">
        <v>40</v>
      </c>
      <c r="P7" s="87">
        <f>D7*Q7</f>
        <v>158449</v>
      </c>
      <c r="Q7" s="89">
        <v>158449</v>
      </c>
      <c r="R7" s="103"/>
      <c r="S7" s="91">
        <f>D7*R7</f>
        <v>0</v>
      </c>
      <c r="T7" s="93" t="str">
        <f aca="true" t="shared" si="0" ref="T7">IF(ISNUMBER(R7),IF(R7&gt;Q7,"NEVYHOVUJE","VYHOVUJE")," ")</f>
        <v xml:space="preserve"> </v>
      </c>
      <c r="U7" s="59"/>
      <c r="V7" s="67" t="s">
        <v>13</v>
      </c>
    </row>
    <row r="8" spans="1:22" ht="237.75" customHeight="1">
      <c r="A8" s="26"/>
      <c r="B8" s="62"/>
      <c r="C8" s="64"/>
      <c r="D8" s="66"/>
      <c r="E8" s="60"/>
      <c r="F8" s="69"/>
      <c r="G8" s="100"/>
      <c r="H8" s="101"/>
      <c r="I8" s="74"/>
      <c r="J8" s="71"/>
      <c r="K8" s="74"/>
      <c r="L8" s="76"/>
      <c r="M8" s="74"/>
      <c r="N8" s="74"/>
      <c r="O8" s="96"/>
      <c r="P8" s="88"/>
      <c r="Q8" s="90"/>
      <c r="R8" s="104"/>
      <c r="S8" s="92"/>
      <c r="T8" s="94"/>
      <c r="U8" s="60"/>
      <c r="V8" s="60"/>
    </row>
    <row r="9" spans="1:22" ht="109.5" customHeight="1" thickBot="1">
      <c r="A9" s="26"/>
      <c r="B9" s="50">
        <v>2</v>
      </c>
      <c r="C9" s="51" t="s">
        <v>37</v>
      </c>
      <c r="D9" s="45">
        <v>1</v>
      </c>
      <c r="E9" s="44" t="s">
        <v>38</v>
      </c>
      <c r="F9" s="52" t="s">
        <v>43</v>
      </c>
      <c r="G9" s="102"/>
      <c r="H9" s="102"/>
      <c r="I9" s="75"/>
      <c r="J9" s="72"/>
      <c r="K9" s="75"/>
      <c r="L9" s="54" t="s">
        <v>44</v>
      </c>
      <c r="M9" s="75"/>
      <c r="N9" s="75"/>
      <c r="O9" s="97"/>
      <c r="P9" s="46">
        <f>D9*Q9</f>
        <v>1353451</v>
      </c>
      <c r="Q9" s="47">
        <v>1353451</v>
      </c>
      <c r="R9" s="105"/>
      <c r="S9" s="48">
        <f>D9*R9</f>
        <v>0</v>
      </c>
      <c r="T9" s="49" t="str">
        <f aca="true" t="shared" si="1" ref="T9">IF(ISNUMBER(R9),IF(R9&gt;Q9,"NEVYHOVUJE","VYHOVUJE")," ")</f>
        <v xml:space="preserve"> </v>
      </c>
      <c r="U9" s="53"/>
      <c r="V9" s="44" t="s">
        <v>12</v>
      </c>
    </row>
    <row r="10" spans="3:19" ht="13.5" customHeight="1" thickBot="1" thickTop="1">
      <c r="C10" s="5"/>
      <c r="D10" s="5"/>
      <c r="E10" s="5"/>
      <c r="F10" s="5"/>
      <c r="G10" s="5"/>
      <c r="H10" s="5"/>
      <c r="I10" s="5"/>
      <c r="J10" s="5"/>
      <c r="N10" s="5"/>
      <c r="O10" s="5"/>
      <c r="P10" s="5"/>
      <c r="S10" s="40"/>
    </row>
    <row r="11" spans="2:22" ht="49.5" customHeight="1" thickBot="1" thickTop="1">
      <c r="B11" s="79" t="s">
        <v>29</v>
      </c>
      <c r="C11" s="80"/>
      <c r="D11" s="80"/>
      <c r="E11" s="80"/>
      <c r="F11" s="80"/>
      <c r="G11" s="80"/>
      <c r="H11" s="55"/>
      <c r="I11" s="27"/>
      <c r="J11" s="27"/>
      <c r="K11" s="27"/>
      <c r="L11" s="28"/>
      <c r="M11" s="8"/>
      <c r="N11" s="8"/>
      <c r="O11" s="29"/>
      <c r="P11" s="29"/>
      <c r="Q11" s="30" t="s">
        <v>10</v>
      </c>
      <c r="R11" s="81" t="s">
        <v>11</v>
      </c>
      <c r="S11" s="82"/>
      <c r="T11" s="83"/>
      <c r="U11" s="22"/>
      <c r="V11" s="31"/>
    </row>
    <row r="12" spans="2:20" ht="53.25" customHeight="1" thickBot="1" thickTop="1">
      <c r="B12" s="58" t="s">
        <v>27</v>
      </c>
      <c r="C12" s="58"/>
      <c r="D12" s="58"/>
      <c r="E12" s="58"/>
      <c r="F12" s="58"/>
      <c r="G12" s="58"/>
      <c r="H12" s="58"/>
      <c r="I12" s="32"/>
      <c r="L12" s="12"/>
      <c r="M12" s="12"/>
      <c r="N12" s="12"/>
      <c r="O12" s="33"/>
      <c r="P12" s="33"/>
      <c r="Q12" s="34">
        <f>SUM(P7:P9)</f>
        <v>1511900</v>
      </c>
      <c r="R12" s="84">
        <f>SUM(S7:S9)</f>
        <v>0</v>
      </c>
      <c r="S12" s="85"/>
      <c r="T12" s="86"/>
    </row>
    <row r="13" spans="2:6" ht="15.75" thickTop="1">
      <c r="B13" s="57" t="s">
        <v>28</v>
      </c>
      <c r="C13" s="57"/>
      <c r="D13" s="57"/>
      <c r="E13" s="57"/>
      <c r="F13" s="57"/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</sheetData>
  <sheetProtection algorithmName="SHA-512" hashValue="wZ17UV87+3t6cjNYcP0GrQgytFkY2aXiXwTk9MDHsILbarr0MA7gTBRknSA4WiU8L7R9DT8t/9TSODmv3IeLNQ==" saltValue="KtcEPPcwLeScmVncTdm2gw==" spinCount="100000" sheet="1" objects="1" scenarios="1"/>
  <mergeCells count="27">
    <mergeCell ref="B1:D1"/>
    <mergeCell ref="B11:G11"/>
    <mergeCell ref="R11:T11"/>
    <mergeCell ref="R12:T12"/>
    <mergeCell ref="V7:V8"/>
    <mergeCell ref="P7:P8"/>
    <mergeCell ref="Q7:Q8"/>
    <mergeCell ref="R7:R8"/>
    <mergeCell ref="S7:S8"/>
    <mergeCell ref="T7:T8"/>
    <mergeCell ref="M7:M9"/>
    <mergeCell ref="N7:N9"/>
    <mergeCell ref="O7:O9"/>
    <mergeCell ref="I7:I9"/>
    <mergeCell ref="B13:F13"/>
    <mergeCell ref="B12:H12"/>
    <mergeCell ref="U7:U8"/>
    <mergeCell ref="B7:B8"/>
    <mergeCell ref="C7:C8"/>
    <mergeCell ref="D7:D8"/>
    <mergeCell ref="E7:E8"/>
    <mergeCell ref="F7:F8"/>
    <mergeCell ref="G7:G8"/>
    <mergeCell ref="H7:H8"/>
    <mergeCell ref="J7:J9"/>
    <mergeCell ref="K7:K9"/>
    <mergeCell ref="L7:L8"/>
  </mergeCells>
  <conditionalFormatting sqref="T7 T9">
    <cfRule type="cellIs" priority="64" dxfId="6" operator="equal">
      <formula>"VYHOVUJE"</formula>
    </cfRule>
  </conditionalFormatting>
  <conditionalFormatting sqref="T7 T9">
    <cfRule type="cellIs" priority="63" dxfId="5" operator="equal">
      <formula>"NEVYHOVUJE"</formula>
    </cfRule>
  </conditionalFormatting>
  <conditionalFormatting sqref="R7 G7:H7 G9:H9 R9">
    <cfRule type="containsBlanks" priority="44" dxfId="4">
      <formula>LEN(TRIM(G7))=0</formula>
    </cfRule>
  </conditionalFormatting>
  <conditionalFormatting sqref="G7:H7 R7 G9:H9 R9">
    <cfRule type="notContainsBlanks" priority="42" dxfId="3">
      <formula>LEN(TRIM(G7))&gt;0</formula>
    </cfRule>
  </conditionalFormatting>
  <conditionalFormatting sqref="G7:H7 R7 G9:H9 R9">
    <cfRule type="notContainsBlanks" priority="41" dxfId="2">
      <formula>LEN(TRIM(G7))&gt;0</formula>
    </cfRule>
  </conditionalFormatting>
  <conditionalFormatting sqref="G7:H7 G9:H9">
    <cfRule type="notContainsBlanks" priority="40" dxfId="1">
      <formula>LEN(TRIM(G7))&gt;0</formula>
    </cfRule>
  </conditionalFormatting>
  <conditionalFormatting sqref="D7 D9">
    <cfRule type="containsBlanks" priority="1" dxfId="0">
      <formula>LEN(TRIM(D7))=0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 E9">
      <formula1>"ks,bal,sada,"</formula1>
    </dataValidation>
    <dataValidation type="list" allowBlank="1" showInputMessage="1" showErrorMessage="1" sqref="V7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2022-04-27T07:25:45Z</cp:lastPrinted>
  <dcterms:created xsi:type="dcterms:W3CDTF">2014-03-05T12:43:32Z</dcterms:created>
  <dcterms:modified xsi:type="dcterms:W3CDTF">2022-05-26T07:42:52Z</dcterms:modified>
  <cp:category/>
  <cp:version/>
  <cp:contentType/>
  <cp:contentStatus/>
  <cp:revision>1</cp:revision>
</cp:coreProperties>
</file>