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updateLinks="never" defaultThemeVersion="166925"/>
  <workbookProtection workbookAlgorithmName="SHA-512" workbookHashValue="aJWlU3Fu9b25QqSYO63G9TK/aJWBt4JoQ+WnzAf1nNplScf1NinnCRXQtgBaYNu00yA8qIWIVLuzC6BJJU6BWQ==" workbookSpinCount="100000" workbookSaltValue="CRs7q31haaM+uGT4AfkxZA==" lockStructure="1"/>
  <bookViews>
    <workbookView xWindow="0" yWindow="0" windowWidth="12600" windowHeight="10320" activeTab="0"/>
  </bookViews>
  <sheets>
    <sheet name="K doplnění" sheetId="5" r:id="rId1"/>
    <sheet name=" Úklid budovy + čištění oken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<sst xmlns="http://schemas.openxmlformats.org/spreadsheetml/2006/main" count="1039" uniqueCount="323">
  <si>
    <t>Název</t>
  </si>
  <si>
    <t>HJ</t>
  </si>
  <si>
    <t>001</t>
  </si>
  <si>
    <t>vrátnice</t>
  </si>
  <si>
    <t>HJ1PP</t>
  </si>
  <si>
    <t>002</t>
  </si>
  <si>
    <t>sklad</t>
  </si>
  <si>
    <t>003</t>
  </si>
  <si>
    <t>004</t>
  </si>
  <si>
    <t>sklep</t>
  </si>
  <si>
    <t>005</t>
  </si>
  <si>
    <t>chodba</t>
  </si>
  <si>
    <t>006</t>
  </si>
  <si>
    <t>007</t>
  </si>
  <si>
    <t>trafostanice</t>
  </si>
  <si>
    <t>008</t>
  </si>
  <si>
    <t>009</t>
  </si>
  <si>
    <t>010</t>
  </si>
  <si>
    <t>kotelna</t>
  </si>
  <si>
    <t>010a</t>
  </si>
  <si>
    <t>výtah na popelnice</t>
  </si>
  <si>
    <t>011</t>
  </si>
  <si>
    <t>012</t>
  </si>
  <si>
    <t>kancelář</t>
  </si>
  <si>
    <t>013</t>
  </si>
  <si>
    <t>014</t>
  </si>
  <si>
    <t>015</t>
  </si>
  <si>
    <t>016</t>
  </si>
  <si>
    <t>017</t>
  </si>
  <si>
    <t>018</t>
  </si>
  <si>
    <t>018a</t>
  </si>
  <si>
    <t>018b</t>
  </si>
  <si>
    <t>018c</t>
  </si>
  <si>
    <t>019</t>
  </si>
  <si>
    <t>019a</t>
  </si>
  <si>
    <t>020</t>
  </si>
  <si>
    <t>místnost telecomu</t>
  </si>
  <si>
    <t>021</t>
  </si>
  <si>
    <t>021a</t>
  </si>
  <si>
    <t>schodiště</t>
  </si>
  <si>
    <t>100</t>
  </si>
  <si>
    <t>učebna</t>
  </si>
  <si>
    <t>HJ1NP</t>
  </si>
  <si>
    <t>101</t>
  </si>
  <si>
    <t>kancelář (školník)</t>
  </si>
  <si>
    <t>102</t>
  </si>
  <si>
    <t>103</t>
  </si>
  <si>
    <t>105</t>
  </si>
  <si>
    <t>kancelář studijní oddělení</t>
  </si>
  <si>
    <t>106</t>
  </si>
  <si>
    <t>předsíň</t>
  </si>
  <si>
    <t>106b</t>
  </si>
  <si>
    <t>106c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</si>
  <si>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</si>
  <si>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</si>
  <si>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</si>
  <si>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</si>
  <si>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</si>
  <si>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</si>
  <si>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</si>
  <si>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</si>
  <si>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</si>
  <si>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předsíň WC muži</t>
  </si>
  <si>
    <t>115a</t>
  </si>
  <si>
    <t>WC muži</t>
  </si>
  <si>
    <t>115b</t>
  </si>
  <si>
    <t>115c</t>
  </si>
  <si>
    <t>116</t>
  </si>
  <si>
    <t>předsíň WC</t>
  </si>
  <si>
    <t>116a</t>
  </si>
  <si>
    <t>úklidová komora</t>
  </si>
  <si>
    <t>116b</t>
  </si>
  <si>
    <t>WC invalidé</t>
  </si>
  <si>
    <t>116c</t>
  </si>
  <si>
    <t>sprcha</t>
  </si>
  <si>
    <t>116d</t>
  </si>
  <si>
    <t>WC zaměstnanci</t>
  </si>
  <si>
    <t>116e</t>
  </si>
  <si>
    <t>předsíň WC ženy</t>
  </si>
  <si>
    <t>116f</t>
  </si>
  <si>
    <t>WC ženy</t>
  </si>
  <si>
    <t>116g</t>
  </si>
  <si>
    <t>116h</t>
  </si>
  <si>
    <t>116i</t>
  </si>
  <si>
    <t>117</t>
  </si>
  <si>
    <t>118</t>
  </si>
  <si>
    <t>119</t>
  </si>
  <si>
    <t>120</t>
  </si>
  <si>
    <t>vestibul</t>
  </si>
  <si>
    <t>120a</t>
  </si>
  <si>
    <t>120b</t>
  </si>
  <si>
    <t>120c</t>
  </si>
  <si>
    <t>výtah</t>
  </si>
  <si>
    <t>200</t>
  </si>
  <si>
    <t>HJ2NP</t>
  </si>
  <si>
    <t>201</t>
  </si>
  <si>
    <t>202</t>
  </si>
  <si>
    <t>203</t>
  </si>
  <si>
    <t>204</t>
  </si>
  <si>
    <t>205</t>
  </si>
  <si>
    <t>206</t>
  </si>
  <si>
    <t>206a</t>
  </si>
  <si>
    <t>207</t>
  </si>
  <si>
    <t>208</t>
  </si>
  <si>
    <t>209</t>
  </si>
  <si>
    <t>210</t>
  </si>
  <si>
    <t>211</t>
  </si>
  <si>
    <t>212</t>
  </si>
  <si>
    <t>213</t>
  </si>
  <si>
    <t>214</t>
  </si>
  <si>
    <t>214a</t>
  </si>
  <si>
    <t>215</t>
  </si>
  <si>
    <t>216</t>
  </si>
  <si>
    <t>216a</t>
  </si>
  <si>
    <t>216b</t>
  </si>
  <si>
    <t>216c</t>
  </si>
  <si>
    <t>217</t>
  </si>
  <si>
    <t>217a</t>
  </si>
  <si>
    <t>217b</t>
  </si>
  <si>
    <t>217c</t>
  </si>
  <si>
    <t>217d</t>
  </si>
  <si>
    <t>217e</t>
  </si>
  <si>
    <t>217f</t>
  </si>
  <si>
    <t>217g</t>
  </si>
  <si>
    <t>217h</t>
  </si>
  <si>
    <t>217i</t>
  </si>
  <si>
    <t>218</t>
  </si>
  <si>
    <t>219</t>
  </si>
  <si>
    <t>220</t>
  </si>
  <si>
    <t>220a</t>
  </si>
  <si>
    <t>221</t>
  </si>
  <si>
    <t>221a</t>
  </si>
  <si>
    <t>300</t>
  </si>
  <si>
    <t>HJ3NP</t>
  </si>
  <si>
    <t>301</t>
  </si>
  <si>
    <t>302</t>
  </si>
  <si>
    <t>303</t>
  </si>
  <si>
    <t>304</t>
  </si>
  <si>
    <t>305</t>
  </si>
  <si>
    <t>306</t>
  </si>
  <si>
    <t>306a</t>
  </si>
  <si>
    <t>server</t>
  </si>
  <si>
    <t>307</t>
  </si>
  <si>
    <t>308</t>
  </si>
  <si>
    <t>309</t>
  </si>
  <si>
    <t>309a</t>
  </si>
  <si>
    <t>310</t>
  </si>
  <si>
    <t>311</t>
  </si>
  <si>
    <t>schodiště na půdu</t>
  </si>
  <si>
    <t>312</t>
  </si>
  <si>
    <t>312a</t>
  </si>
  <si>
    <t>312b</t>
  </si>
  <si>
    <t>313</t>
  </si>
  <si>
    <t>314</t>
  </si>
  <si>
    <t>314a</t>
  </si>
  <si>
    <t>315</t>
  </si>
  <si>
    <t>315a</t>
  </si>
  <si>
    <t>315b</t>
  </si>
  <si>
    <t>316</t>
  </si>
  <si>
    <t>317</t>
  </si>
  <si>
    <t>317a</t>
  </si>
  <si>
    <t>317b</t>
  </si>
  <si>
    <t>Kategorie</t>
  </si>
  <si>
    <t>I</t>
  </si>
  <si>
    <t>IV</t>
  </si>
  <si>
    <t>V</t>
  </si>
  <si>
    <t>II</t>
  </si>
  <si>
    <t>III</t>
  </si>
  <si>
    <t>VI</t>
  </si>
  <si>
    <t>sklad+rozvodna</t>
  </si>
  <si>
    <t>lino</t>
  </si>
  <si>
    <t>dlažba</t>
  </si>
  <si>
    <t>sklep -nízký</t>
  </si>
  <si>
    <t>beton</t>
  </si>
  <si>
    <t>beton+guma</t>
  </si>
  <si>
    <t>sklad FZS</t>
  </si>
  <si>
    <t>litá stěrka</t>
  </si>
  <si>
    <t>šatna  studentů  FZS</t>
  </si>
  <si>
    <t>sklad - šatna - úklid</t>
  </si>
  <si>
    <t xml:space="preserve">lino </t>
  </si>
  <si>
    <t>sklad - prádelna FZS</t>
  </si>
  <si>
    <t>koberec</t>
  </si>
  <si>
    <t>kámen+dlažba</t>
  </si>
  <si>
    <t>kuchyňka</t>
  </si>
  <si>
    <t xml:space="preserve">předsíň WC </t>
  </si>
  <si>
    <t xml:space="preserve">sprcha -  </t>
  </si>
  <si>
    <t xml:space="preserve">WC - </t>
  </si>
  <si>
    <t>WC</t>
  </si>
  <si>
    <t>odpočinková místnost  studentu</t>
  </si>
  <si>
    <t xml:space="preserve">kancelář </t>
  </si>
  <si>
    <t>odb.učebna</t>
  </si>
  <si>
    <t>učebna PC</t>
  </si>
  <si>
    <t>kancelář děkan</t>
  </si>
  <si>
    <t>kancelář  sek.děk</t>
  </si>
  <si>
    <t>učebna teoretická</t>
  </si>
  <si>
    <t>učebna anatomie</t>
  </si>
  <si>
    <t xml:space="preserve">Četnost </t>
  </si>
  <si>
    <t>m2/měsíc</t>
  </si>
  <si>
    <t>cena/měsíc</t>
  </si>
  <si>
    <t>cena/rok</t>
  </si>
  <si>
    <t>Denní</t>
  </si>
  <si>
    <t>Víkend</t>
  </si>
  <si>
    <t>T</t>
  </si>
  <si>
    <t>M</t>
  </si>
  <si>
    <t>Q</t>
  </si>
  <si>
    <t>1/2 roku</t>
  </si>
  <si>
    <t>1 rok</t>
  </si>
  <si>
    <t>Po-Ne</t>
  </si>
  <si>
    <t>Po-Pá</t>
  </si>
  <si>
    <t>So</t>
  </si>
  <si>
    <t>Ne</t>
  </si>
  <si>
    <t>Objekt</t>
  </si>
  <si>
    <t xml:space="preserve">Podlaží </t>
  </si>
  <si>
    <t>Číslo dveří</t>
  </si>
  <si>
    <t xml:space="preserve">Podlaha </t>
  </si>
  <si>
    <t>Plocha m2</t>
  </si>
  <si>
    <t>Řádek</t>
  </si>
  <si>
    <t>Č.ř.</t>
  </si>
  <si>
    <t>Položka</t>
  </si>
  <si>
    <t>Měrná jednotka [MJ]</t>
  </si>
  <si>
    <t>Papírové Z-Z ručníky</t>
  </si>
  <si>
    <t>ks (balíček)</t>
  </si>
  <si>
    <t>Toaletní papír v roli 28</t>
  </si>
  <si>
    <t>ks 
(role)</t>
  </si>
  <si>
    <t>MYCÍ PROSTŘ. WC</t>
  </si>
  <si>
    <t>ks</t>
  </si>
  <si>
    <t>MYCÍ PROSTŘ. WC - tekutý blok</t>
  </si>
  <si>
    <t>VŮNĚ WC - sprey</t>
  </si>
  <si>
    <t>VŮNĚ WC - vanička</t>
  </si>
  <si>
    <t xml:space="preserve">VŮNĚ WC - tablety </t>
  </si>
  <si>
    <t>balení</t>
  </si>
  <si>
    <t>MÝDLO TEKUTÉ- s aplikátorem</t>
  </si>
  <si>
    <t>MÝDLO  TEKUTÉ- bez aplikátoru</t>
  </si>
  <si>
    <t>DEZINFEKČNÍ PROSTŘ NA RUCE</t>
  </si>
  <si>
    <t>l</t>
  </si>
  <si>
    <t xml:space="preserve">Tekuté  mýdlo  v  pevném obalu s  dávkovačem </t>
  </si>
  <si>
    <t>Hygienické sáčky</t>
  </si>
  <si>
    <t>Sáčky na odpadky</t>
  </si>
  <si>
    <t>role</t>
  </si>
  <si>
    <t>Sáčky na odpadky - pevné</t>
  </si>
  <si>
    <t>Pytle zelené, žluté</t>
  </si>
  <si>
    <t>Pytle silné</t>
  </si>
  <si>
    <t>Pytle LDPE volné (ks) černé</t>
  </si>
  <si>
    <t>60x120 cm, pytle volně ložené, vyrobeny z kvalitního polyetylénu odolnému proti protržení. Vhodné na veškerý odpad, jsou plně recyklovatelné. Tlouštka min. 200 mikronů.</t>
  </si>
  <si>
    <t>laboratoř</t>
  </si>
  <si>
    <t>VII</t>
  </si>
  <si>
    <t>lino+koberec</t>
  </si>
  <si>
    <t xml:space="preserve"> - </t>
  </si>
  <si>
    <t xml:space="preserve">Název </t>
  </si>
  <si>
    <t>Popis</t>
  </si>
  <si>
    <t>Bezoplachová virucidní dezinfekce na ruce, balení bez aplikátoru,  na doplnění do zásobníků na desinfekci (bal 5 - 10l)</t>
  </si>
  <si>
    <t xml:space="preserve">Cena za rok </t>
  </si>
  <si>
    <t xml:space="preserve">Cena za 2 roky </t>
  </si>
  <si>
    <t>např. posluchárny, učebny, laboratoře, počítačové učebny, odpočinkové místnosti</t>
  </si>
  <si>
    <t>např. umývárny, WC, sprchy, kuchyňky apod</t>
  </si>
  <si>
    <t>(např. sklady, skladovací prostory apod</t>
  </si>
  <si>
    <t>např., technické prostory, úklidové komory apod.</t>
  </si>
  <si>
    <t>operativní služba o víkendech</t>
  </si>
  <si>
    <t>např. vstupní haly, společné prostory – schodiště, chodby, výtahy apod</t>
  </si>
  <si>
    <t>HJ 11</t>
  </si>
  <si>
    <t>prosklenná plocha</t>
  </si>
  <si>
    <t>čištění  oken</t>
  </si>
  <si>
    <t>Jed. cena/ m2</t>
  </si>
  <si>
    <t>cena za úklid/měsíc</t>
  </si>
  <si>
    <t>cena za úklid/rok</t>
  </si>
  <si>
    <t>ZČU, Fakulta zdravotnických studií, Husova11, Plzeň</t>
  </si>
  <si>
    <t>ÚKLID DLE KATEGORIÍ</t>
  </si>
  <si>
    <t>ČIŠTĚNÍ OKEN</t>
  </si>
  <si>
    <t>čištění oken</t>
  </si>
  <si>
    <t>Čištění oken</t>
  </si>
  <si>
    <t>mytí okenních a prosklenných ploch</t>
  </si>
  <si>
    <t>Mimořádný úklid</t>
  </si>
  <si>
    <t>kg</t>
  </si>
  <si>
    <r>
      <t>Tablety do pisoaru,  - čistící  a dezodoranční účinky.</t>
    </r>
    <r>
      <rPr>
        <sz val="12"/>
        <rFont val="Calibri"/>
        <family val="2"/>
      </rPr>
      <t xml:space="preserve"> Použití:  pro sanitární zařízení</t>
    </r>
  </si>
  <si>
    <t xml:space="preserve">Cena úklid </t>
  </si>
  <si>
    <t xml:space="preserve">Cena okna </t>
  </si>
  <si>
    <r>
      <t xml:space="preserve">WC  gel  ( závěs + náplň)  - </t>
    </r>
    <r>
      <rPr>
        <b/>
        <sz val="12"/>
        <rFont val="Calibri"/>
        <family val="2"/>
      </rPr>
      <t xml:space="preserve">náplň  min. 0,4 l </t>
    </r>
    <r>
      <rPr>
        <sz val="11"/>
        <rFont val="Calibri"/>
        <family val="2"/>
      </rPr>
      <t xml:space="preserve">  - tekutý vysoce viskozní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</si>
  <si>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min. 60 ml.</t>
    </r>
  </si>
  <si>
    <r>
      <t xml:space="preserve">Osvěžovač vzduchu, gel - "vanička", </t>
    </r>
    <r>
      <rPr>
        <b/>
        <sz val="12"/>
        <rFont val="Calibri"/>
        <family val="2"/>
      </rPr>
      <t>náplň min 150 g.</t>
    </r>
  </si>
  <si>
    <r>
      <t xml:space="preserve">Husté tekuté mýdlo s glycerinem,  s přírodními výtažky, balení s aplikátorem, </t>
    </r>
    <r>
      <rPr>
        <b/>
        <sz val="12"/>
        <rFont val="Calibri"/>
        <family val="2"/>
      </rPr>
      <t>náplň min 0,75l.</t>
    </r>
    <r>
      <rPr>
        <sz val="11"/>
        <rFont val="Calibri"/>
        <family val="2"/>
      </rPr>
      <t xml:space="preserve"> 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</si>
  <si>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min. 5 l. </t>
    </r>
    <r>
      <rPr>
        <b/>
        <sz val="12"/>
        <color rgb="FFFF0000"/>
        <rFont val="Calibri"/>
        <family val="2"/>
      </rPr>
      <t xml:space="preserve">Obsah NaCl max. 1%. </t>
    </r>
  </si>
  <si>
    <r>
      <t>Bezoplachová virucidní dezinfekce na ruce v lahvi s pumpičkou s antibakteriální a virucidní účinností;</t>
    </r>
    <r>
      <rPr>
        <b/>
        <sz val="11"/>
        <rFont val="Calibri"/>
        <family val="2"/>
      </rPr>
      <t xml:space="preserve"> náplň min. 500 ml</t>
    </r>
  </si>
  <si>
    <r>
      <t xml:space="preserve">50 x 60cm - 30litrů. Tloušťka min. 6 mic. </t>
    </r>
    <r>
      <rPr>
        <b/>
        <sz val="12"/>
        <rFont val="Calibri"/>
        <family val="2"/>
      </rPr>
      <t>Role min 50ks.</t>
    </r>
  </si>
  <si>
    <r>
      <t xml:space="preserve">70x110 cm - 120 l,  ze silné folie tl. min.100 mikronů. </t>
    </r>
    <r>
      <rPr>
        <b/>
        <sz val="12"/>
        <rFont val="Calibri"/>
        <family val="2"/>
      </rPr>
      <t>Role min. 15 ks.</t>
    </r>
  </si>
  <si>
    <r>
      <t xml:space="preserve">70x110 cm - 120 l, ze silné folie tl. min.60 mikronů. </t>
    </r>
    <r>
      <rPr>
        <b/>
        <sz val="12"/>
        <rFont val="Calibri"/>
        <family val="2"/>
      </rPr>
      <t>Role min. 25 ks.</t>
    </r>
  </si>
  <si>
    <t>Úklid budovy</t>
  </si>
  <si>
    <t>ÚKLID BUDOVY</t>
  </si>
  <si>
    <t>Předpokládaná spotřeba / 1 rok</t>
  </si>
  <si>
    <t>Příloha č. 3 - Specifikace Služeb, místa plnění a nabídková (smluvní) cena</t>
  </si>
  <si>
    <t>Úklid pro ZČU v Plzni, Husova 11 (2022 – 2024)</t>
  </si>
  <si>
    <t>cena/m2 v Kč bez DPH</t>
  </si>
  <si>
    <t>předpokládaný počet člověkohodin/ rok</t>
  </si>
  <si>
    <t xml:space="preserve">cena za 1 člověkohodinu </t>
  </si>
  <si>
    <t xml:space="preserve">cena / rok v Kč bez DPH:        </t>
  </si>
  <si>
    <t>MIMOŘÁDNÝ ÚKLID (MÚ)</t>
  </si>
  <si>
    <t xml:space="preserve">předvídaný MÚ </t>
  </si>
  <si>
    <t xml:space="preserve">nepředvídaný MÚ - obvyklá doba </t>
  </si>
  <si>
    <t>nepředvídaný MÚ - víkendový  (viz čl. 2.8 Smlouvy)</t>
  </si>
  <si>
    <t>OPERATIVNÍ SLUŽBA</t>
  </si>
  <si>
    <t>HYGIENICKÝ SERVIS</t>
  </si>
  <si>
    <t>např. kanceláře, zasedací místnosti, pracovny apod.</t>
  </si>
  <si>
    <r>
      <t xml:space="preserve">operativní služba denní  </t>
    </r>
    <r>
      <rPr>
        <b/>
        <sz val="11"/>
        <color theme="1"/>
        <rFont val="Calibri"/>
        <family val="2"/>
        <scheme val="minor"/>
      </rPr>
      <t xml:space="preserve">15,00 - 18,00 </t>
    </r>
  </si>
  <si>
    <t>Druh MÚ</t>
  </si>
  <si>
    <t>Druh Operativní služby</t>
  </si>
  <si>
    <r>
      <t xml:space="preserve">Osvěžovač vzduchu - suchý spray, odstraňovač pachů, </t>
    </r>
    <r>
      <rPr>
        <b/>
        <sz val="12"/>
        <rFont val="Calibri"/>
        <family val="2"/>
      </rPr>
      <t>náplň min. 300 ml.</t>
    </r>
  </si>
  <si>
    <r>
      <t xml:space="preserve">63 x 74cm - 60litrů. Tloušťka min. 7 mic. </t>
    </r>
    <r>
      <rPr>
        <b/>
        <sz val="12"/>
        <rFont val="Calibri"/>
        <family val="2"/>
      </rPr>
      <t>Role min 50 ks.</t>
    </r>
  </si>
  <si>
    <r>
      <t xml:space="preserve">63 x 74cm - 60litrů.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min. 10 ks.  </t>
    </r>
  </si>
  <si>
    <r>
      <t>Tekuté  mýdlo   t</t>
    </r>
    <r>
      <rPr>
        <b/>
        <sz val="11"/>
        <rFont val="Calibri"/>
        <family val="2"/>
      </rPr>
      <t xml:space="preserve">řídy  H2  o  objemu  1 litr </t>
    </r>
    <r>
      <rPr>
        <sz val="11"/>
        <rFont val="Calibri"/>
        <family val="2"/>
      </rPr>
      <t xml:space="preserve">se  speciálním  spodním  dávkovačem  </t>
    </r>
    <r>
      <rPr>
        <b/>
        <sz val="11"/>
        <rFont val="Calibri"/>
        <family val="2"/>
      </rPr>
      <t>do  zásobníku  na  mýdlo  typ.6976</t>
    </r>
  </si>
  <si>
    <r>
      <t xml:space="preserve">Sáčky hygienické (na vložky) mikrotenové . </t>
    </r>
    <r>
      <rPr>
        <b/>
        <sz val="12"/>
        <rFont val="Calibri"/>
        <family val="2"/>
      </rPr>
      <t>Balení min. 25ks.</t>
    </r>
  </si>
  <si>
    <t>Cena za měrnou jednotku (MJ) 
v Kč bez DPH</t>
  </si>
  <si>
    <t>Celková nabídková cena (za 2 roky) v Kč bez DPH:</t>
  </si>
  <si>
    <t>Celková nabídková cena bude uvedena v krycím listu nabídky.</t>
  </si>
  <si>
    <t>Všechny ceny jsou uvedeny bez  DPH.</t>
  </si>
  <si>
    <t>Fakturace všech Služeb bude probíhat na základě skutečné provedeného rozsahu Služeb a jednotkových cen.</t>
  </si>
  <si>
    <t>dodavatel nic nevyplňuje, propíše se z listu "K doplnění"</t>
  </si>
  <si>
    <r>
      <t xml:space="preserve">SOUHRN </t>
    </r>
    <r>
      <rPr>
        <sz val="16"/>
        <rFont val="Calibri"/>
        <family val="2"/>
        <scheme val="minor"/>
      </rPr>
      <t>(dodavatel nic nevyplňuje, vypočte se automaticky)</t>
    </r>
  </si>
  <si>
    <t>Hygienický servis</t>
  </si>
  <si>
    <t xml:space="preserve">Operativní služba </t>
  </si>
  <si>
    <t>Cena celkem za rok bez DPH (předpoklad)</t>
  </si>
  <si>
    <t>Předpokládaná cena CELKEM / 1 rok</t>
  </si>
  <si>
    <t>Cena celkem bez DPH</t>
  </si>
  <si>
    <r>
      <t xml:space="preserve">Role průmyslová 28, 2vrstvý, 100% celuloza. </t>
    </r>
    <r>
      <rPr>
        <b/>
        <sz val="12"/>
        <rFont val="Calibri"/>
        <family val="2"/>
      </rPr>
      <t xml:space="preserve">
Návin min. 280 bm průměr dutinky max. 7,5 cm.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</si>
  <si>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r>
      <t xml:space="preserve">Balíček skládaných Z-Z ručníků, 2vrstvé, 100% celuloza, rozměr 23 x 25cm, </t>
    </r>
    <r>
      <rPr>
        <b/>
        <sz val="11"/>
        <rFont val="Calibri"/>
        <family val="2"/>
      </rPr>
      <t xml:space="preserve">1ks (balíček) min. 150ks papírových ručníků.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</si>
</sst>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77" formatCode="@"/>
    <numFmt numFmtId="178" formatCode="#,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2E2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 style="medium"/>
      <top style="thick"/>
      <bottom style="medium"/>
    </border>
    <border>
      <left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41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/>
    <xf numFmtId="0" fontId="7" fillId="0" borderId="0" xfId="0" applyFont="1" applyAlignment="1" applyProtection="1">
      <alignment horizontal="left"/>
      <protection/>
    </xf>
    <xf numFmtId="4" fontId="0" fillId="0" borderId="1" xfId="0" applyNumberFormat="1" applyBorder="1"/>
    <xf numFmtId="0" fontId="3" fillId="0" borderId="0" xfId="0" applyFont="1"/>
    <xf numFmtId="0" fontId="0" fillId="0" borderId="0" xfId="0" applyFill="1"/>
    <xf numFmtId="4" fontId="3" fillId="0" borderId="0" xfId="0" applyNumberFormat="1" applyFont="1"/>
    <xf numFmtId="1" fontId="4" fillId="0" borderId="1" xfId="0" applyNumberFormat="1" applyFont="1" applyFill="1" applyBorder="1"/>
    <xf numFmtId="1" fontId="4" fillId="2" borderId="1" xfId="0" applyNumberFormat="1" applyFont="1" applyFill="1" applyBorder="1"/>
    <xf numFmtId="1" fontId="4" fillId="3" borderId="1" xfId="0" applyNumberFormat="1" applyFont="1" applyFill="1" applyBorder="1"/>
    <xf numFmtId="1" fontId="0" fillId="4" borderId="1" xfId="0" applyNumberFormat="1" applyFill="1" applyBorder="1"/>
    <xf numFmtId="1" fontId="4" fillId="5" borderId="1" xfId="0" applyNumberFormat="1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/>
    <xf numFmtId="1" fontId="4" fillId="0" borderId="2" xfId="0" applyNumberFormat="1" applyFont="1" applyFill="1" applyBorder="1"/>
    <xf numFmtId="0" fontId="0" fillId="0" borderId="0" xfId="0" applyAlignment="1">
      <alignment horizontal="center"/>
    </xf>
    <xf numFmtId="4" fontId="0" fillId="0" borderId="0" xfId="0" applyNumberFormat="1" applyFill="1" applyBorder="1"/>
    <xf numFmtId="1" fontId="4" fillId="0" borderId="3" xfId="0" applyNumberFormat="1" applyFont="1" applyFill="1" applyBorder="1"/>
    <xf numFmtId="1" fontId="4" fillId="2" borderId="3" xfId="0" applyNumberFormat="1" applyFont="1" applyFill="1" applyBorder="1"/>
    <xf numFmtId="1" fontId="4" fillId="5" borderId="3" xfId="0" applyNumberFormat="1" applyFont="1" applyFill="1" applyBorder="1"/>
    <xf numFmtId="1" fontId="4" fillId="3" borderId="3" xfId="0" applyNumberFormat="1" applyFont="1" applyFill="1" applyBorder="1"/>
    <xf numFmtId="4" fontId="2" fillId="2" borderId="4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6" fillId="6" borderId="6" xfId="0" applyFont="1" applyFill="1" applyBorder="1" applyAlignment="1" applyProtection="1">
      <alignment horizontal="center"/>
      <protection/>
    </xf>
    <xf numFmtId="0" fontId="5" fillId="6" borderId="6" xfId="0" applyFont="1" applyFill="1" applyBorder="1" applyAlignment="1" applyProtection="1">
      <alignment horizontal="center"/>
      <protection/>
    </xf>
    <xf numFmtId="0" fontId="3" fillId="0" borderId="0" xfId="0" applyFont="1" applyFill="1"/>
    <xf numFmtId="49" fontId="0" fillId="0" borderId="0" xfId="0" applyNumberFormat="1" applyFill="1"/>
    <xf numFmtId="4" fontId="3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/>
      <protection/>
    </xf>
    <xf numFmtId="0" fontId="5" fillId="6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1" fontId="4" fillId="0" borderId="0" xfId="0" applyNumberFormat="1" applyFont="1" applyFill="1" applyBorder="1"/>
    <xf numFmtId="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0" fontId="0" fillId="0" borderId="0" xfId="0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4" fillId="7" borderId="1" xfId="0" applyNumberFormat="1" applyFont="1" applyFill="1" applyBorder="1"/>
    <xf numFmtId="1" fontId="4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/>
    <xf numFmtId="1" fontId="4" fillId="7" borderId="3" xfId="0" applyNumberFormat="1" applyFont="1" applyFill="1" applyBorder="1"/>
    <xf numFmtId="4" fontId="2" fillId="7" borderId="4" xfId="0" applyNumberFormat="1" applyFont="1" applyFill="1" applyBorder="1" applyAlignment="1">
      <alignment horizontal="center" vertical="center"/>
    </xf>
    <xf numFmtId="4" fontId="0" fillId="7" borderId="5" xfId="0" applyNumberFormat="1" applyFill="1" applyBorder="1" applyAlignment="1">
      <alignment horizontal="center" vertical="center"/>
    </xf>
    <xf numFmtId="4" fontId="0" fillId="7" borderId="1" xfId="0" applyNumberFormat="1" applyFill="1" applyBorder="1"/>
    <xf numFmtId="0" fontId="4" fillId="8" borderId="1" xfId="0" applyFont="1" applyFill="1" applyBorder="1" applyAlignment="1">
      <alignment horizontal="center" vertical="center"/>
    </xf>
    <xf numFmtId="49" fontId="4" fillId="8" borderId="1" xfId="0" applyNumberFormat="1" applyFont="1" applyFill="1" applyBorder="1"/>
    <xf numFmtId="1" fontId="0" fillId="8" borderId="1" xfId="0" applyNumberForma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center"/>
    </xf>
    <xf numFmtId="1" fontId="0" fillId="8" borderId="1" xfId="0" applyNumberFormat="1" applyFill="1" applyBorder="1"/>
    <xf numFmtId="1" fontId="0" fillId="8" borderId="3" xfId="0" applyNumberFormat="1" applyFill="1" applyBorder="1"/>
    <xf numFmtId="4" fontId="2" fillId="8" borderId="4" xfId="0" applyNumberFormat="1" applyFont="1" applyFill="1" applyBorder="1" applyAlignment="1">
      <alignment horizontal="center" vertical="center"/>
    </xf>
    <xf numFmtId="4" fontId="0" fillId="8" borderId="5" xfId="0" applyNumberFormat="1" applyFill="1" applyBorder="1" applyAlignment="1">
      <alignment horizontal="center" vertical="center"/>
    </xf>
    <xf numFmtId="4" fontId="0" fillId="8" borderId="1" xfId="0" applyNumberFormat="1" applyFill="1" applyBorder="1"/>
    <xf numFmtId="4" fontId="2" fillId="0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1" xfId="0" applyNumberFormat="1" applyFill="1" applyBorder="1"/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/>
    <xf numFmtId="4" fontId="4" fillId="5" borderId="1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0" fillId="5" borderId="1" xfId="0" applyNumberFormat="1" applyFill="1" applyBorder="1"/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/>
    <xf numFmtId="0" fontId="0" fillId="4" borderId="3" xfId="0" applyNumberFormat="1" applyFill="1" applyBorder="1"/>
    <xf numFmtId="4" fontId="2" fillId="4" borderId="4" xfId="0" applyNumberFormat="1" applyFon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0" fillId="4" borderId="1" xfId="0" applyNumberFormat="1" applyFill="1" applyBorder="1"/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1" xfId="0" applyNumberFormat="1" applyFill="1" applyBorder="1"/>
    <xf numFmtId="0" fontId="4" fillId="9" borderId="8" xfId="0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 wrapText="1"/>
    </xf>
    <xf numFmtId="4" fontId="10" fillId="9" borderId="9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4" fontId="0" fillId="9" borderId="12" xfId="0" applyNumberFormat="1" applyFill="1" applyBorder="1" applyAlignment="1">
      <alignment horizontal="center" vertical="center"/>
    </xf>
    <xf numFmtId="4" fontId="0" fillId="9" borderId="9" xfId="0" applyNumberFormat="1" applyFill="1" applyBorder="1" applyAlignment="1">
      <alignment horizontal="center" vertical="center"/>
    </xf>
    <xf numFmtId="4" fontId="0" fillId="9" borderId="13" xfId="0" applyNumberForma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  <protection/>
    </xf>
    <xf numFmtId="0" fontId="2" fillId="11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2" fillId="12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11" fillId="0" borderId="1" xfId="20" applyNumberFormat="1" applyFont="1" applyFill="1" applyBorder="1" applyAlignment="1">
      <alignment horizontal="center" vertical="center"/>
      <protection/>
    </xf>
    <xf numFmtId="0" fontId="10" fillId="11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11" fillId="0" borderId="1" xfId="20" applyNumberFormat="1" applyFont="1" applyFill="1" applyBorder="1" applyAlignment="1">
      <alignment horizontal="left" vertical="center" indent="1"/>
      <protection/>
    </xf>
    <xf numFmtId="0" fontId="11" fillId="0" borderId="1" xfId="20" applyNumberFormat="1" applyFont="1" applyFill="1" applyBorder="1" applyAlignment="1">
      <alignment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1" xfId="21" applyNumberFormat="1" applyFont="1" applyFill="1" applyBorder="1" applyAlignment="1">
      <alignment horizontal="left" vertical="center" wrapText="1" indent="1"/>
      <protection/>
    </xf>
    <xf numFmtId="0" fontId="11" fillId="0" borderId="1" xfId="21" applyFont="1" applyFill="1" applyBorder="1" applyAlignment="1">
      <alignment vertical="center" wrapText="1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" xfId="20" applyNumberFormat="1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11" fillId="0" borderId="1" xfId="21" applyFont="1" applyFill="1" applyBorder="1" applyAlignment="1">
      <alignment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/>
      <protection/>
    </xf>
    <xf numFmtId="0" fontId="2" fillId="11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Border="1" applyProtection="1">
      <protection/>
    </xf>
    <xf numFmtId="164" fontId="0" fillId="0" borderId="1" xfId="0" applyNumberFormat="1" applyFont="1" applyBorder="1" applyAlignment="1" applyProtection="1">
      <alignment horizontal="right" vertical="center" indent="2"/>
      <protection/>
    </xf>
    <xf numFmtId="164" fontId="0" fillId="0" borderId="1" xfId="0" applyNumberFormat="1" applyFont="1" applyFill="1" applyBorder="1" applyAlignment="1" applyProtection="1">
      <alignment horizontal="right" vertical="center" indent="2"/>
      <protection/>
    </xf>
    <xf numFmtId="0" fontId="0" fillId="0" borderId="0" xfId="0"/>
    <xf numFmtId="0" fontId="10" fillId="0" borderId="0" xfId="0" applyFont="1" applyFill="1" applyBorder="1" applyAlignment="1">
      <alignment vertical="center" wrapText="1"/>
    </xf>
    <xf numFmtId="44" fontId="2" fillId="11" borderId="1" xfId="0" applyNumberFormat="1" applyFont="1" applyFill="1" applyBorder="1" applyAlignment="1">
      <alignment horizontal="center" vertical="center" wrapText="1"/>
    </xf>
    <xf numFmtId="0" fontId="10" fillId="11" borderId="15" xfId="0" applyNumberFormat="1" applyFont="1" applyFill="1" applyBorder="1" applyAlignment="1" applyProtection="1">
      <alignment horizontal="center" vertical="center" wrapText="1"/>
      <protection/>
    </xf>
    <xf numFmtId="0" fontId="10" fillId="11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>
      <alignment vertical="center"/>
    </xf>
    <xf numFmtId="164" fontId="17" fillId="11" borderId="16" xfId="0" applyNumberFormat="1" applyFont="1" applyFill="1" applyBorder="1"/>
    <xf numFmtId="7" fontId="22" fillId="14" borderId="1" xfId="0" applyNumberFormat="1" applyFont="1" applyFill="1" applyBorder="1"/>
    <xf numFmtId="7" fontId="17" fillId="11" borderId="1" xfId="0" applyNumberFormat="1" applyFont="1" applyFill="1" applyBorder="1" applyAlignment="1" applyProtection="1">
      <alignment horizontal="right" vertical="center" indent="2"/>
      <protection/>
    </xf>
    <xf numFmtId="7" fontId="24" fillId="11" borderId="1" xfId="0" applyNumberFormat="1" applyFont="1" applyFill="1" applyBorder="1" applyAlignment="1" applyProtection="1">
      <alignment horizontal="right" vertical="center" indent="2"/>
      <protection/>
    </xf>
    <xf numFmtId="164" fontId="0" fillId="15" borderId="1" xfId="0" applyNumberFormat="1" applyFill="1" applyBorder="1" applyAlignment="1" applyProtection="1">
      <alignment horizontal="right" vertical="center" indent="1"/>
      <protection locked="0"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0" fillId="16" borderId="1" xfId="0" applyFont="1" applyFill="1" applyBorder="1" applyAlignment="1">
      <alignment horizontal="center"/>
    </xf>
    <xf numFmtId="0" fontId="10" fillId="11" borderId="1" xfId="0" applyNumberFormat="1" applyFont="1" applyFill="1" applyBorder="1" applyAlignment="1" applyProtection="1">
      <alignment horizontal="right" vertical="center" wrapText="1"/>
      <protection/>
    </xf>
    <xf numFmtId="0" fontId="10" fillId="11" borderId="3" xfId="0" applyNumberFormat="1" applyFont="1" applyFill="1" applyBorder="1" applyAlignment="1" applyProtection="1">
      <alignment horizontal="center" vertical="center" wrapText="1"/>
      <protection/>
    </xf>
    <xf numFmtId="0" fontId="10" fillId="11" borderId="17" xfId="0" applyNumberFormat="1" applyFont="1" applyFill="1" applyBorder="1" applyAlignment="1" applyProtection="1">
      <alignment horizontal="center" vertical="center" wrapText="1"/>
      <protection/>
    </xf>
    <xf numFmtId="0" fontId="10" fillId="11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0" fillId="16" borderId="3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0" fillId="16" borderId="5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0" fontId="8" fillId="10" borderId="3" xfId="0" applyFont="1" applyFill="1" applyBorder="1" applyAlignment="1" applyProtection="1">
      <alignment horizontal="center" vertical="center" wrapText="1"/>
      <protection/>
    </xf>
    <xf numFmtId="0" fontId="8" fillId="10" borderId="17" xfId="0" applyFont="1" applyFill="1" applyBorder="1" applyAlignment="1" applyProtection="1">
      <alignment horizontal="center" vertical="center" wrapText="1"/>
      <protection/>
    </xf>
    <xf numFmtId="0" fontId="8" fillId="10" borderId="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4" fillId="11" borderId="18" xfId="0" applyFont="1" applyFill="1" applyBorder="1" applyAlignment="1" applyProtection="1">
      <alignment horizontal="center"/>
      <protection/>
    </xf>
    <xf numFmtId="0" fontId="24" fillId="11" borderId="19" xfId="0" applyFont="1" applyFill="1" applyBorder="1" applyAlignment="1" applyProtection="1">
      <alignment horizontal="center"/>
      <protection/>
    </xf>
    <xf numFmtId="0" fontId="24" fillId="11" borderId="2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8" fillId="10" borderId="3" xfId="0" applyFont="1" applyFill="1" applyBorder="1" applyAlignment="1" applyProtection="1">
      <alignment horizontal="center" vertical="center"/>
      <protection/>
    </xf>
    <xf numFmtId="0" fontId="8" fillId="10" borderId="5" xfId="0" applyFont="1" applyFill="1" applyBorder="1" applyAlignment="1" applyProtection="1">
      <alignment horizontal="center" vertical="center"/>
      <protection/>
    </xf>
    <xf numFmtId="0" fontId="22" fillId="14" borderId="3" xfId="0" applyFont="1" applyFill="1" applyBorder="1" applyAlignment="1">
      <alignment horizontal="center" vertical="center"/>
    </xf>
    <xf numFmtId="0" fontId="22" fillId="14" borderId="17" xfId="0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/>
      <protection/>
    </xf>
    <xf numFmtId="0" fontId="24" fillId="11" borderId="3" xfId="0" applyFont="1" applyFill="1" applyBorder="1" applyAlignment="1" applyProtection="1">
      <alignment horizontal="center"/>
      <protection/>
    </xf>
    <xf numFmtId="0" fontId="24" fillId="11" borderId="17" xfId="0" applyFont="1" applyFill="1" applyBorder="1" applyAlignment="1" applyProtection="1">
      <alignment horizontal="center"/>
      <protection/>
    </xf>
    <xf numFmtId="0" fontId="24" fillId="11" borderId="5" xfId="0" applyFont="1" applyFill="1" applyBorder="1" applyAlignment="1" applyProtection="1">
      <alignment horizontal="center"/>
      <protection/>
    </xf>
    <xf numFmtId="0" fontId="20" fillId="14" borderId="21" xfId="0" applyFont="1" applyFill="1" applyBorder="1" applyAlignment="1">
      <alignment horizontal="center"/>
    </xf>
    <xf numFmtId="0" fontId="20" fillId="14" borderId="22" xfId="0" applyFont="1" applyFill="1" applyBorder="1" applyAlignment="1">
      <alignment horizontal="center"/>
    </xf>
    <xf numFmtId="0" fontId="20" fillId="14" borderId="2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5" fillId="6" borderId="24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5" fillId="6" borderId="7" xfId="0" applyFont="1" applyFill="1" applyBorder="1" applyAlignment="1" applyProtection="1">
      <alignment horizontal="center" vertical="center" wrapText="1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0" fontId="5" fillId="6" borderId="1" xfId="0" applyFont="1" applyFill="1" applyBorder="1" applyAlignment="1" applyProtection="1">
      <alignment horizontal="center" vertical="center"/>
      <protection/>
    </xf>
    <xf numFmtId="0" fontId="5" fillId="6" borderId="7" xfId="0" applyFont="1" applyFill="1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center" vertical="center"/>
      <protection/>
    </xf>
    <xf numFmtId="0" fontId="5" fillId="6" borderId="26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 wrapText="1"/>
      <protection/>
    </xf>
    <xf numFmtId="0" fontId="5" fillId="6" borderId="27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0" fillId="2" borderId="29" xfId="0" applyFont="1" applyFill="1" applyBorder="1" applyAlignment="1" applyProtection="1">
      <alignment horizontal="center" vertical="center"/>
      <protection/>
    </xf>
    <xf numFmtId="0" fontId="0" fillId="2" borderId="30" xfId="0" applyFont="1" applyFill="1" applyBorder="1" applyAlignment="1" applyProtection="1">
      <alignment horizontal="center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0" fillId="2" borderId="32" xfId="0" applyFont="1" applyFill="1" applyBorder="1" applyAlignment="1" applyProtection="1">
      <alignment horizontal="center" vertical="center"/>
      <protection/>
    </xf>
    <xf numFmtId="0" fontId="0" fillId="2" borderId="33" xfId="0" applyFont="1" applyFill="1" applyBorder="1" applyAlignment="1" applyProtection="1">
      <alignment horizontal="center" vertical="center"/>
      <protection/>
    </xf>
    <xf numFmtId="0" fontId="5" fillId="6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Font="1" applyFill="1" applyBorder="1" applyAlignment="1" applyProtection="1">
      <alignment horizontal="center" vertical="center" wrapText="1"/>
      <protection/>
    </xf>
    <xf numFmtId="49" fontId="5" fillId="6" borderId="1" xfId="0" applyNumberFormat="1" applyFont="1" applyFill="1" applyBorder="1" applyAlignment="1" applyProtection="1">
      <alignment horizontal="center" vertical="center" wrapText="1"/>
      <protection/>
    </xf>
    <xf numFmtId="49" fontId="5" fillId="6" borderId="6" xfId="0" applyNumberFormat="1" applyFont="1" applyFill="1" applyBorder="1" applyAlignment="1" applyProtection="1">
      <alignment horizontal="center" vertical="center" wrapText="1"/>
      <protection/>
    </xf>
    <xf numFmtId="49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center"/>
      <protection/>
    </xf>
    <xf numFmtId="49" fontId="5" fillId="6" borderId="3" xfId="0" applyNumberFormat="1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4" fontId="20" fillId="14" borderId="35" xfId="0" applyNumberFormat="1" applyFont="1" applyFill="1" applyBorder="1" applyAlignment="1">
      <alignment horizontal="center"/>
    </xf>
    <xf numFmtId="4" fontId="20" fillId="14" borderId="36" xfId="0" applyNumberFormat="1" applyFont="1" applyFill="1" applyBorder="1" applyAlignment="1">
      <alignment horizontal="center"/>
    </xf>
    <xf numFmtId="4" fontId="20" fillId="14" borderId="37" xfId="0" applyNumberFormat="1" applyFont="1" applyFill="1" applyBorder="1" applyAlignment="1">
      <alignment horizontal="center"/>
    </xf>
    <xf numFmtId="0" fontId="0" fillId="2" borderId="15" xfId="0" applyFont="1" applyFill="1" applyBorder="1" applyAlignment="1" applyProtection="1">
      <alignment horizontal="center" vertical="center"/>
      <protection/>
    </xf>
    <xf numFmtId="0" fontId="5" fillId="6" borderId="38" xfId="0" applyFont="1" applyFill="1" applyBorder="1" applyAlignment="1" applyProtection="1">
      <alignment horizontal="center" vertical="center" wrapText="1"/>
      <protection/>
    </xf>
    <xf numFmtId="4" fontId="5" fillId="6" borderId="39" xfId="0" applyNumberFormat="1" applyFont="1" applyFill="1" applyBorder="1" applyAlignment="1" applyProtection="1">
      <alignment horizontal="center" vertical="center"/>
      <protection/>
    </xf>
    <xf numFmtId="4" fontId="5" fillId="6" borderId="5" xfId="0" applyNumberFormat="1" applyFont="1" applyFill="1" applyBorder="1" applyAlignment="1" applyProtection="1">
      <alignment horizontal="center" vertical="center"/>
      <protection/>
    </xf>
    <xf numFmtId="4" fontId="5" fillId="6" borderId="40" xfId="0" applyNumberFormat="1" applyFont="1" applyFill="1" applyBorder="1" applyAlignment="1" applyProtection="1">
      <alignment horizontal="center" vertical="center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0" fontId="2" fillId="2" borderId="41" xfId="0" applyFont="1" applyFill="1" applyBorder="1" applyAlignment="1" applyProtection="1">
      <alignment horizontal="center" vertical="center"/>
      <protection/>
    </xf>
    <xf numFmtId="0" fontId="2" fillId="2" borderId="42" xfId="0" applyFont="1" applyFill="1" applyBorder="1" applyAlignment="1" applyProtection="1">
      <alignment horizontal="center" vertical="center"/>
      <protection/>
    </xf>
    <xf numFmtId="0" fontId="2" fillId="2" borderId="43" xfId="0" applyFont="1" applyFill="1" applyBorder="1" applyAlignment="1" applyProtection="1">
      <alignment horizontal="center" vertical="center"/>
      <protection/>
    </xf>
    <xf numFmtId="4" fontId="5" fillId="6" borderId="44" xfId="0" applyNumberFormat="1" applyFont="1" applyFill="1" applyBorder="1" applyAlignment="1" applyProtection="1">
      <alignment horizontal="center" vertical="center"/>
      <protection/>
    </xf>
    <xf numFmtId="0" fontId="2" fillId="2" borderId="45" xfId="0" applyFont="1" applyFill="1" applyBorder="1" applyAlignment="1" applyProtection="1">
      <alignment horizontal="center" vertical="center"/>
      <protection/>
    </xf>
    <xf numFmtId="4" fontId="20" fillId="14" borderId="21" xfId="0" applyNumberFormat="1" applyFont="1" applyFill="1" applyBorder="1" applyAlignment="1">
      <alignment horizontal="center"/>
    </xf>
    <xf numFmtId="4" fontId="20" fillId="14" borderId="22" xfId="0" applyNumberFormat="1" applyFont="1" applyFill="1" applyBorder="1" applyAlignment="1">
      <alignment horizontal="center"/>
    </xf>
    <xf numFmtId="4" fontId="20" fillId="14" borderId="23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AE6B-6618-4B7B-898E-6ABF125AE7B7}">
  <sheetPr>
    <pageSetUpPr fitToPage="1"/>
  </sheetPr>
  <dimension ref="A1:I63"/>
  <sheetViews>
    <sheetView tabSelected="1" zoomScale="55" zoomScaleNormal="55" workbookViewId="0" topLeftCell="A7">
      <selection activeCell="F6" sqref="F6:F12"/>
    </sheetView>
  </sheetViews>
  <sheetFormatPr defaultColWidth="9.140625" defaultRowHeight="15"/>
  <cols>
    <col min="2" max="2" width="31.00390625" style="0" bestFit="1" customWidth="1"/>
    <col min="3" max="3" width="56.140625" style="0" customWidth="1"/>
    <col min="4" max="4" width="10.8515625" style="0" bestFit="1" customWidth="1"/>
    <col min="5" max="5" width="20.00390625" style="0" bestFit="1" customWidth="1"/>
    <col min="6" max="6" width="22.140625" style="0" bestFit="1" customWidth="1"/>
    <col min="7" max="7" width="15.00390625" style="0" bestFit="1" customWidth="1"/>
  </cols>
  <sheetData>
    <row r="1" spans="1:6" ht="21">
      <c r="A1" s="155" t="s">
        <v>289</v>
      </c>
      <c r="B1" s="155"/>
      <c r="C1" s="155"/>
      <c r="D1" s="155"/>
      <c r="E1" s="155"/>
      <c r="F1" s="155"/>
    </row>
    <row r="2" spans="1:6" ht="15">
      <c r="A2" s="156" t="s">
        <v>288</v>
      </c>
      <c r="B2" s="156"/>
      <c r="C2" s="156"/>
      <c r="D2" s="156"/>
      <c r="E2" s="156"/>
      <c r="F2" s="156"/>
    </row>
    <row r="4" spans="1:6" ht="21">
      <c r="A4" s="157" t="s">
        <v>266</v>
      </c>
      <c r="B4" s="157"/>
      <c r="C4" s="157"/>
      <c r="D4" s="157"/>
      <c r="E4" s="157"/>
      <c r="F4" s="157"/>
    </row>
    <row r="5" spans="1:6" ht="15">
      <c r="A5" s="113" t="s">
        <v>218</v>
      </c>
      <c r="B5" s="171" t="s">
        <v>0</v>
      </c>
      <c r="C5" s="172"/>
      <c r="D5" s="173"/>
      <c r="E5" s="113" t="s">
        <v>162</v>
      </c>
      <c r="F5" s="112" t="s">
        <v>290</v>
      </c>
    </row>
    <row r="6" spans="1:6" ht="15">
      <c r="A6" s="114">
        <v>1</v>
      </c>
      <c r="B6" s="168" t="s">
        <v>258</v>
      </c>
      <c r="C6" s="169"/>
      <c r="D6" s="170"/>
      <c r="E6" s="115" t="s">
        <v>163</v>
      </c>
      <c r="F6" s="153"/>
    </row>
    <row r="7" spans="1:6" ht="15">
      <c r="A7" s="114">
        <v>2</v>
      </c>
      <c r="B7" s="168" t="s">
        <v>300</v>
      </c>
      <c r="C7" s="169"/>
      <c r="D7" s="170"/>
      <c r="E7" s="116" t="s">
        <v>166</v>
      </c>
      <c r="F7" s="153"/>
    </row>
    <row r="8" spans="1:6" ht="15">
      <c r="A8" s="114">
        <v>3</v>
      </c>
      <c r="B8" s="168" t="s">
        <v>253</v>
      </c>
      <c r="C8" s="169"/>
      <c r="D8" s="170"/>
      <c r="E8" s="117" t="s">
        <v>167</v>
      </c>
      <c r="F8" s="153"/>
    </row>
    <row r="9" spans="1:6" ht="15">
      <c r="A9" s="114">
        <v>4</v>
      </c>
      <c r="B9" s="168" t="s">
        <v>254</v>
      </c>
      <c r="C9" s="169"/>
      <c r="D9" s="170"/>
      <c r="E9" s="118" t="s">
        <v>164</v>
      </c>
      <c r="F9" s="153"/>
    </row>
    <row r="10" spans="1:6" ht="15">
      <c r="A10" s="114">
        <v>5</v>
      </c>
      <c r="B10" s="168" t="s">
        <v>255</v>
      </c>
      <c r="C10" s="169"/>
      <c r="D10" s="170"/>
      <c r="E10" s="119" t="s">
        <v>165</v>
      </c>
      <c r="F10" s="153"/>
    </row>
    <row r="11" spans="1:6" ht="15" customHeight="1">
      <c r="A11" s="114">
        <v>6</v>
      </c>
      <c r="B11" s="168" t="s">
        <v>256</v>
      </c>
      <c r="C11" s="169"/>
      <c r="D11" s="170"/>
      <c r="E11" s="120" t="s">
        <v>168</v>
      </c>
      <c r="F11" s="153"/>
    </row>
    <row r="12" spans="1:6" ht="17.25" customHeight="1">
      <c r="A12" s="114">
        <v>7</v>
      </c>
      <c r="B12" s="168" t="s">
        <v>268</v>
      </c>
      <c r="C12" s="169"/>
      <c r="D12" s="170"/>
      <c r="E12" s="121" t="s">
        <v>245</v>
      </c>
      <c r="F12" s="153"/>
    </row>
    <row r="13" spans="1:6" ht="15">
      <c r="A13" s="18"/>
      <c r="B13" s="125"/>
      <c r="C13" s="19"/>
      <c r="D13" s="19"/>
      <c r="E13" s="17"/>
      <c r="F13" s="17"/>
    </row>
    <row r="14" spans="1:6" ht="21">
      <c r="A14" s="157" t="s">
        <v>298</v>
      </c>
      <c r="B14" s="157"/>
      <c r="C14" s="157"/>
      <c r="D14" s="157"/>
      <c r="E14" s="157"/>
      <c r="F14" s="157"/>
    </row>
    <row r="15" spans="1:6" ht="30">
      <c r="A15" s="124" t="s">
        <v>218</v>
      </c>
      <c r="B15" s="159" t="s">
        <v>303</v>
      </c>
      <c r="C15" s="160"/>
      <c r="D15" s="161"/>
      <c r="E15" s="124" t="s">
        <v>291</v>
      </c>
      <c r="F15" s="124" t="s">
        <v>292</v>
      </c>
    </row>
    <row r="16" spans="1:6" ht="15">
      <c r="A16" s="122">
        <v>1</v>
      </c>
      <c r="B16" s="174" t="s">
        <v>301</v>
      </c>
      <c r="C16" s="175"/>
      <c r="D16" s="176"/>
      <c r="E16" s="123">
        <v>630</v>
      </c>
      <c r="F16" s="153"/>
    </row>
    <row r="17" spans="1:6" ht="15">
      <c r="A17" s="122">
        <v>2</v>
      </c>
      <c r="B17" s="177" t="s">
        <v>257</v>
      </c>
      <c r="C17" s="178"/>
      <c r="D17" s="179"/>
      <c r="E17" s="123">
        <v>250</v>
      </c>
      <c r="F17" s="153"/>
    </row>
    <row r="18" spans="1:6" ht="15">
      <c r="A18" s="158" t="s">
        <v>293</v>
      </c>
      <c r="B18" s="158"/>
      <c r="C18" s="158"/>
      <c r="D18" s="158"/>
      <c r="E18" s="158"/>
      <c r="F18" s="145">
        <f>E16*F16+E17*F17</f>
        <v>0</v>
      </c>
    </row>
    <row r="20" spans="1:6" ht="21">
      <c r="A20" s="165" t="s">
        <v>294</v>
      </c>
      <c r="B20" s="166"/>
      <c r="C20" s="166"/>
      <c r="D20" s="166"/>
      <c r="E20" s="166"/>
      <c r="F20" s="167"/>
    </row>
    <row r="21" spans="1:6" ht="30">
      <c r="A21" s="124" t="s">
        <v>218</v>
      </c>
      <c r="B21" s="159" t="s">
        <v>302</v>
      </c>
      <c r="C21" s="160"/>
      <c r="D21" s="161"/>
      <c r="E21" s="124" t="s">
        <v>291</v>
      </c>
      <c r="F21" s="124" t="s">
        <v>292</v>
      </c>
    </row>
    <row r="22" spans="1:6" ht="15">
      <c r="A22" s="122">
        <v>1</v>
      </c>
      <c r="B22" s="162" t="s">
        <v>295</v>
      </c>
      <c r="C22" s="163"/>
      <c r="D22" s="164"/>
      <c r="E22" s="123">
        <v>32</v>
      </c>
      <c r="F22" s="153"/>
    </row>
    <row r="23" spans="1:6" ht="15">
      <c r="A23" s="122">
        <v>2</v>
      </c>
      <c r="B23" s="162" t="s">
        <v>296</v>
      </c>
      <c r="C23" s="163"/>
      <c r="D23" s="164"/>
      <c r="E23" s="123">
        <v>25</v>
      </c>
      <c r="F23" s="153"/>
    </row>
    <row r="24" spans="1:6" ht="15">
      <c r="A24" s="122">
        <v>3</v>
      </c>
      <c r="B24" s="162" t="s">
        <v>297</v>
      </c>
      <c r="C24" s="163"/>
      <c r="D24" s="164"/>
      <c r="E24" s="123">
        <v>32</v>
      </c>
      <c r="F24" s="153"/>
    </row>
    <row r="25" spans="1:6" ht="15">
      <c r="A25" s="158" t="s">
        <v>293</v>
      </c>
      <c r="B25" s="158"/>
      <c r="C25" s="158"/>
      <c r="D25" s="158"/>
      <c r="E25" s="158"/>
      <c r="F25" s="145">
        <f>E22*F22+E23*F23+E24*F24</f>
        <v>0</v>
      </c>
    </row>
    <row r="27" spans="1:7" ht="21">
      <c r="A27" s="157" t="s">
        <v>299</v>
      </c>
      <c r="B27" s="157"/>
      <c r="C27" s="157"/>
      <c r="D27" s="157"/>
      <c r="E27" s="157"/>
      <c r="F27" s="157"/>
      <c r="G27" s="157"/>
    </row>
    <row r="28" spans="1:7" ht="60.75" customHeight="1">
      <c r="A28" s="124" t="s">
        <v>218</v>
      </c>
      <c r="B28" s="124" t="s">
        <v>248</v>
      </c>
      <c r="C28" s="124" t="s">
        <v>249</v>
      </c>
      <c r="D28" s="124" t="s">
        <v>219</v>
      </c>
      <c r="E28" s="124" t="s">
        <v>287</v>
      </c>
      <c r="F28" s="146" t="s">
        <v>309</v>
      </c>
      <c r="G28" s="147" t="s">
        <v>319</v>
      </c>
    </row>
    <row r="29" spans="1:9" ht="45">
      <c r="A29" s="122">
        <v>1</v>
      </c>
      <c r="B29" s="126" t="s">
        <v>220</v>
      </c>
      <c r="C29" s="127" t="s">
        <v>322</v>
      </c>
      <c r="D29" s="128" t="s">
        <v>221</v>
      </c>
      <c r="E29" s="154">
        <v>3600</v>
      </c>
      <c r="F29" s="153"/>
      <c r="G29" s="148">
        <f>E29*F29</f>
        <v>0</v>
      </c>
      <c r="I29" s="143"/>
    </row>
    <row r="30" spans="1:9" ht="46.5">
      <c r="A30" s="122">
        <v>2</v>
      </c>
      <c r="B30" s="126" t="s">
        <v>222</v>
      </c>
      <c r="C30" s="127" t="s">
        <v>321</v>
      </c>
      <c r="D30" s="128" t="s">
        <v>223</v>
      </c>
      <c r="E30" s="154">
        <v>900</v>
      </c>
      <c r="F30" s="153"/>
      <c r="G30" s="148">
        <f aca="true" t="shared" si="0" ref="G30:G47">E30*F30</f>
        <v>0</v>
      </c>
      <c r="I30" s="143"/>
    </row>
    <row r="31" spans="1:7" ht="30.75">
      <c r="A31" s="122">
        <v>3</v>
      </c>
      <c r="B31" s="129" t="s">
        <v>224</v>
      </c>
      <c r="C31" s="130" t="s">
        <v>276</v>
      </c>
      <c r="D31" s="131" t="s">
        <v>225</v>
      </c>
      <c r="E31" s="154">
        <v>40</v>
      </c>
      <c r="F31" s="153"/>
      <c r="G31" s="148">
        <f t="shared" si="0"/>
        <v>0</v>
      </c>
    </row>
    <row r="32" spans="1:7" ht="45.75">
      <c r="A32" s="122">
        <v>4</v>
      </c>
      <c r="B32" s="129" t="s">
        <v>226</v>
      </c>
      <c r="C32" s="130" t="s">
        <v>277</v>
      </c>
      <c r="D32" s="131" t="s">
        <v>225</v>
      </c>
      <c r="E32" s="154">
        <v>30</v>
      </c>
      <c r="F32" s="153"/>
      <c r="G32" s="148">
        <f t="shared" si="0"/>
        <v>0</v>
      </c>
    </row>
    <row r="33" spans="1:7" ht="31.5">
      <c r="A33" s="122">
        <v>5</v>
      </c>
      <c r="B33" s="129" t="s">
        <v>227</v>
      </c>
      <c r="C33" s="130" t="s">
        <v>304</v>
      </c>
      <c r="D33" s="131" t="s">
        <v>225</v>
      </c>
      <c r="E33" s="154">
        <v>50</v>
      </c>
      <c r="F33" s="153"/>
      <c r="G33" s="148">
        <f t="shared" si="0"/>
        <v>0</v>
      </c>
    </row>
    <row r="34" spans="1:7" ht="15.75">
      <c r="A34" s="122">
        <v>6</v>
      </c>
      <c r="B34" s="129" t="s">
        <v>228</v>
      </c>
      <c r="C34" s="130" t="s">
        <v>278</v>
      </c>
      <c r="D34" s="131" t="s">
        <v>225</v>
      </c>
      <c r="E34" s="154">
        <v>80</v>
      </c>
      <c r="F34" s="153"/>
      <c r="G34" s="148">
        <f t="shared" si="0"/>
        <v>0</v>
      </c>
    </row>
    <row r="35" spans="1:7" ht="31.5">
      <c r="A35" s="122">
        <v>7</v>
      </c>
      <c r="B35" s="129" t="s">
        <v>229</v>
      </c>
      <c r="C35" s="130" t="s">
        <v>273</v>
      </c>
      <c r="D35" s="131" t="s">
        <v>272</v>
      </c>
      <c r="E35" s="154">
        <v>20</v>
      </c>
      <c r="F35" s="153"/>
      <c r="G35" s="148">
        <f t="shared" si="0"/>
        <v>0</v>
      </c>
    </row>
    <row r="36" spans="1:7" ht="30.75">
      <c r="A36" s="122">
        <v>8</v>
      </c>
      <c r="B36" s="129" t="s">
        <v>231</v>
      </c>
      <c r="C36" s="130" t="s">
        <v>279</v>
      </c>
      <c r="D36" s="131" t="s">
        <v>225</v>
      </c>
      <c r="E36" s="154">
        <v>20</v>
      </c>
      <c r="F36" s="153"/>
      <c r="G36" s="148">
        <f t="shared" si="0"/>
        <v>0</v>
      </c>
    </row>
    <row r="37" spans="1:7" ht="46.5">
      <c r="A37" s="122">
        <v>9</v>
      </c>
      <c r="B37" s="129" t="s">
        <v>232</v>
      </c>
      <c r="C37" s="130" t="s">
        <v>280</v>
      </c>
      <c r="D37" s="131" t="s">
        <v>225</v>
      </c>
      <c r="E37" s="154">
        <v>20</v>
      </c>
      <c r="F37" s="153"/>
      <c r="G37" s="148">
        <f t="shared" si="0"/>
        <v>0</v>
      </c>
    </row>
    <row r="38" spans="1:7" ht="30">
      <c r="A38" s="122">
        <v>12</v>
      </c>
      <c r="B38" s="132" t="s">
        <v>235</v>
      </c>
      <c r="C38" s="127" t="s">
        <v>307</v>
      </c>
      <c r="D38" s="133" t="s">
        <v>225</v>
      </c>
      <c r="E38" s="154">
        <v>75</v>
      </c>
      <c r="F38" s="153"/>
      <c r="G38" s="148">
        <f t="shared" si="0"/>
        <v>0</v>
      </c>
    </row>
    <row r="39" spans="1:7" ht="45">
      <c r="A39" s="122">
        <v>10</v>
      </c>
      <c r="B39" s="129" t="s">
        <v>233</v>
      </c>
      <c r="C39" s="130" t="s">
        <v>281</v>
      </c>
      <c r="D39" s="131" t="s">
        <v>225</v>
      </c>
      <c r="E39" s="154">
        <v>5</v>
      </c>
      <c r="F39" s="153"/>
      <c r="G39" s="148">
        <f t="shared" si="0"/>
        <v>0</v>
      </c>
    </row>
    <row r="40" spans="1:7" ht="45">
      <c r="A40" s="122">
        <v>11</v>
      </c>
      <c r="B40" s="129" t="s">
        <v>233</v>
      </c>
      <c r="C40" s="130" t="s">
        <v>250</v>
      </c>
      <c r="D40" s="131" t="s">
        <v>234</v>
      </c>
      <c r="E40" s="154">
        <v>60</v>
      </c>
      <c r="F40" s="153"/>
      <c r="G40" s="148">
        <f t="shared" si="0"/>
        <v>0</v>
      </c>
    </row>
    <row r="41" spans="1:7" ht="31.5">
      <c r="A41" s="122">
        <v>13</v>
      </c>
      <c r="B41" s="129" t="s">
        <v>236</v>
      </c>
      <c r="C41" s="130" t="s">
        <v>308</v>
      </c>
      <c r="D41" s="131" t="s">
        <v>230</v>
      </c>
      <c r="E41" s="154">
        <v>50</v>
      </c>
      <c r="F41" s="153"/>
      <c r="G41" s="148">
        <f t="shared" si="0"/>
        <v>0</v>
      </c>
    </row>
    <row r="42" spans="1:7" ht="15.75">
      <c r="A42" s="122">
        <v>14</v>
      </c>
      <c r="B42" s="129" t="s">
        <v>237</v>
      </c>
      <c r="C42" s="130" t="s">
        <v>282</v>
      </c>
      <c r="D42" s="131" t="s">
        <v>238</v>
      </c>
      <c r="E42" s="154">
        <v>100</v>
      </c>
      <c r="F42" s="153"/>
      <c r="G42" s="148">
        <f t="shared" si="0"/>
        <v>0</v>
      </c>
    </row>
    <row r="43" spans="1:7" ht="15.75">
      <c r="A43" s="122">
        <v>15</v>
      </c>
      <c r="B43" s="129" t="s">
        <v>237</v>
      </c>
      <c r="C43" s="130" t="s">
        <v>305</v>
      </c>
      <c r="D43" s="131" t="s">
        <v>238</v>
      </c>
      <c r="E43" s="154">
        <v>75</v>
      </c>
      <c r="F43" s="153"/>
      <c r="G43" s="148">
        <f t="shared" si="0"/>
        <v>0</v>
      </c>
    </row>
    <row r="44" spans="1:7" ht="45.75">
      <c r="A44" s="122">
        <v>16</v>
      </c>
      <c r="B44" s="129" t="s">
        <v>239</v>
      </c>
      <c r="C44" s="130" t="s">
        <v>306</v>
      </c>
      <c r="D44" s="131" t="s">
        <v>238</v>
      </c>
      <c r="E44" s="154">
        <v>120</v>
      </c>
      <c r="F44" s="153"/>
      <c r="G44" s="148">
        <f t="shared" si="0"/>
        <v>0</v>
      </c>
    </row>
    <row r="45" spans="1:7" ht="31.5">
      <c r="A45" s="122">
        <v>17</v>
      </c>
      <c r="B45" s="129" t="s">
        <v>240</v>
      </c>
      <c r="C45" s="130" t="s">
        <v>284</v>
      </c>
      <c r="D45" s="131" t="s">
        <v>238</v>
      </c>
      <c r="E45" s="154">
        <v>55</v>
      </c>
      <c r="F45" s="153"/>
      <c r="G45" s="148">
        <f t="shared" si="0"/>
        <v>0</v>
      </c>
    </row>
    <row r="46" spans="1:7" ht="31.5">
      <c r="A46" s="122">
        <v>18</v>
      </c>
      <c r="B46" s="129" t="s">
        <v>241</v>
      </c>
      <c r="C46" s="130" t="s">
        <v>283</v>
      </c>
      <c r="D46" s="131" t="s">
        <v>238</v>
      </c>
      <c r="E46" s="154">
        <v>95</v>
      </c>
      <c r="F46" s="153"/>
      <c r="G46" s="148">
        <f t="shared" si="0"/>
        <v>0</v>
      </c>
    </row>
    <row r="47" spans="1:7" ht="45">
      <c r="A47" s="122">
        <v>19</v>
      </c>
      <c r="B47" s="129" t="s">
        <v>242</v>
      </c>
      <c r="C47" s="134" t="s">
        <v>243</v>
      </c>
      <c r="D47" s="131" t="s">
        <v>225</v>
      </c>
      <c r="E47" s="154">
        <v>40</v>
      </c>
      <c r="F47" s="153"/>
      <c r="G47" s="148">
        <f t="shared" si="0"/>
        <v>0</v>
      </c>
    </row>
    <row r="48" spans="1:7" ht="15.75">
      <c r="A48" s="180" t="s">
        <v>318</v>
      </c>
      <c r="B48" s="181"/>
      <c r="C48" s="181"/>
      <c r="D48" s="181"/>
      <c r="E48" s="181"/>
      <c r="F48" s="182"/>
      <c r="G48" s="149">
        <f>SUM(G29:G47)</f>
        <v>0</v>
      </c>
    </row>
    <row r="49" spans="2:6" s="143" customFormat="1" ht="15">
      <c r="B49" s="144"/>
      <c r="C49" s="144"/>
      <c r="D49" s="144"/>
      <c r="E49" s="144"/>
      <c r="F49" s="144"/>
    </row>
    <row r="50" spans="1:6" ht="21">
      <c r="A50" s="165" t="s">
        <v>315</v>
      </c>
      <c r="B50" s="166"/>
      <c r="C50" s="166"/>
      <c r="D50" s="166"/>
      <c r="E50" s="166"/>
      <c r="F50" s="167"/>
    </row>
    <row r="51" spans="1:6" ht="15">
      <c r="A51" s="138" t="s">
        <v>217</v>
      </c>
      <c r="B51" s="138" t="s">
        <v>211</v>
      </c>
      <c r="C51" s="184" t="s">
        <v>0</v>
      </c>
      <c r="D51" s="185"/>
      <c r="E51" s="137" t="s">
        <v>251</v>
      </c>
      <c r="F51" s="137" t="s">
        <v>252</v>
      </c>
    </row>
    <row r="52" spans="1:6" ht="15">
      <c r="A52" s="139">
        <v>1</v>
      </c>
      <c r="B52" s="140" t="s">
        <v>259</v>
      </c>
      <c r="C52" s="189" t="s">
        <v>285</v>
      </c>
      <c r="D52" s="189"/>
      <c r="E52" s="141">
        <f>' Úklid budovy + čištění oken'!U152</f>
        <v>0</v>
      </c>
      <c r="F52" s="141">
        <f>E52*2</f>
        <v>0</v>
      </c>
    </row>
    <row r="53" spans="1:6" ht="15">
      <c r="A53" s="139">
        <v>2</v>
      </c>
      <c r="B53" s="140" t="s">
        <v>259</v>
      </c>
      <c r="C53" s="189" t="s">
        <v>269</v>
      </c>
      <c r="D53" s="189"/>
      <c r="E53" s="141">
        <f>' Úklid budovy + čištění oken'!U160</f>
        <v>0</v>
      </c>
      <c r="F53" s="141">
        <f aca="true" t="shared" si="1" ref="F53:F56">E53*2</f>
        <v>0</v>
      </c>
    </row>
    <row r="54" spans="1:6" ht="15">
      <c r="A54" s="139">
        <v>3</v>
      </c>
      <c r="B54" s="140" t="s">
        <v>259</v>
      </c>
      <c r="C54" s="189" t="s">
        <v>317</v>
      </c>
      <c r="D54" s="189"/>
      <c r="E54" s="142">
        <f>F18</f>
        <v>0</v>
      </c>
      <c r="F54" s="141">
        <f t="shared" si="1"/>
        <v>0</v>
      </c>
    </row>
    <row r="55" spans="1:6" ht="15">
      <c r="A55" s="139">
        <v>4</v>
      </c>
      <c r="B55" s="140" t="s">
        <v>259</v>
      </c>
      <c r="C55" s="189" t="s">
        <v>271</v>
      </c>
      <c r="D55" s="189"/>
      <c r="E55" s="141">
        <f>F25</f>
        <v>0</v>
      </c>
      <c r="F55" s="141">
        <f t="shared" si="1"/>
        <v>0</v>
      </c>
    </row>
    <row r="56" spans="1:6" ht="15">
      <c r="A56" s="139">
        <v>5</v>
      </c>
      <c r="B56" s="140" t="s">
        <v>259</v>
      </c>
      <c r="C56" s="189" t="s">
        <v>316</v>
      </c>
      <c r="D56" s="189"/>
      <c r="E56" s="141">
        <f>G48</f>
        <v>0</v>
      </c>
      <c r="F56" s="141">
        <f t="shared" si="1"/>
        <v>0</v>
      </c>
    </row>
    <row r="57" spans="1:6" ht="15.75">
      <c r="A57" s="190" t="s">
        <v>320</v>
      </c>
      <c r="B57" s="191"/>
      <c r="C57" s="191"/>
      <c r="D57" s="192"/>
      <c r="E57" s="151">
        <f>SUM(E52:E56)</f>
        <v>0</v>
      </c>
      <c r="F57" s="152">
        <f>SUM(F52:F56)</f>
        <v>0</v>
      </c>
    </row>
    <row r="59" spans="1:6" ht="21">
      <c r="A59" s="186" t="s">
        <v>310</v>
      </c>
      <c r="B59" s="187"/>
      <c r="C59" s="187"/>
      <c r="D59" s="187"/>
      <c r="E59" s="188"/>
      <c r="F59" s="150">
        <f>F57</f>
        <v>0</v>
      </c>
    </row>
    <row r="60" spans="1:4" ht="15" customHeight="1">
      <c r="A60" s="135"/>
      <c r="B60" s="135"/>
      <c r="C60" s="135"/>
      <c r="D60" s="136"/>
    </row>
    <row r="61" spans="1:6" ht="15" customHeight="1">
      <c r="A61" s="183" t="s">
        <v>311</v>
      </c>
      <c r="B61" s="183"/>
      <c r="C61" s="183"/>
      <c r="D61" s="183"/>
      <c r="E61" s="183"/>
      <c r="F61" s="183"/>
    </row>
    <row r="62" spans="1:6" ht="15" customHeight="1">
      <c r="A62" s="183" t="s">
        <v>312</v>
      </c>
      <c r="B62" s="183"/>
      <c r="C62" s="183"/>
      <c r="D62" s="183"/>
      <c r="E62" s="183"/>
      <c r="F62" s="183"/>
    </row>
    <row r="63" spans="1:6" ht="15">
      <c r="A63" s="183" t="s">
        <v>313</v>
      </c>
      <c r="B63" s="183"/>
      <c r="C63" s="183"/>
      <c r="D63" s="183"/>
      <c r="E63" s="183"/>
      <c r="F63" s="183"/>
    </row>
  </sheetData>
  <sheetProtection algorithmName="SHA-512" hashValue="NcdptmCLg4SSf+HWmww13abw373Ao6LF0h5autefrqeLNssY6N59wh/IjYP1cuBBA4OtwIuh/dhq83RWCWr6tg==" saltValue="0TjfN8hibX4/5fshPeBiLA==" spinCount="100000" sheet="1" objects="1" scenarios="1"/>
  <mergeCells count="36">
    <mergeCell ref="A63:F63"/>
    <mergeCell ref="A59:E59"/>
    <mergeCell ref="C52:D52"/>
    <mergeCell ref="C53:D53"/>
    <mergeCell ref="C54:D54"/>
    <mergeCell ref="C55:D55"/>
    <mergeCell ref="C56:D56"/>
    <mergeCell ref="A57:D57"/>
    <mergeCell ref="A14:F14"/>
    <mergeCell ref="A48:F48"/>
    <mergeCell ref="A27:G27"/>
    <mergeCell ref="A61:F61"/>
    <mergeCell ref="A62:F62"/>
    <mergeCell ref="A50:F50"/>
    <mergeCell ref="C51:D51"/>
    <mergeCell ref="B6:D6"/>
    <mergeCell ref="B7:D7"/>
    <mergeCell ref="B8:D8"/>
    <mergeCell ref="B9:D9"/>
    <mergeCell ref="B10:D10"/>
    <mergeCell ref="A1:F1"/>
    <mergeCell ref="A2:F2"/>
    <mergeCell ref="A4:F4"/>
    <mergeCell ref="A25:E25"/>
    <mergeCell ref="A18:E18"/>
    <mergeCell ref="B21:D21"/>
    <mergeCell ref="B22:D22"/>
    <mergeCell ref="B23:D23"/>
    <mergeCell ref="B24:D24"/>
    <mergeCell ref="A20:F20"/>
    <mergeCell ref="B11:D11"/>
    <mergeCell ref="B12:D12"/>
    <mergeCell ref="B5:D5"/>
    <mergeCell ref="B16:D16"/>
    <mergeCell ref="B17:D17"/>
    <mergeCell ref="B15:D15"/>
  </mergeCells>
  <conditionalFormatting sqref="A16:A17">
    <cfRule type="containsBlanks" priority="34" dxfId="8">
      <formula>LEN(TRIM(A16))=0</formula>
    </cfRule>
  </conditionalFormatting>
  <conditionalFormatting sqref="A16:A17">
    <cfRule type="cellIs" priority="33" dxfId="7" operator="greaterThanOrEqual">
      <formula>1</formula>
    </cfRule>
  </conditionalFormatting>
  <conditionalFormatting sqref="A23">
    <cfRule type="cellIs" priority="21" dxfId="7" operator="greaterThanOrEqual">
      <formula>1</formula>
    </cfRule>
  </conditionalFormatting>
  <conditionalFormatting sqref="A22">
    <cfRule type="containsBlanks" priority="26" dxfId="8">
      <formula>LEN(TRIM(A22))=0</formula>
    </cfRule>
  </conditionalFormatting>
  <conditionalFormatting sqref="A22">
    <cfRule type="cellIs" priority="25" dxfId="7" operator="greaterThanOrEqual">
      <formula>1</formula>
    </cfRule>
  </conditionalFormatting>
  <conditionalFormatting sqref="A24">
    <cfRule type="containsBlanks" priority="24" dxfId="8">
      <formula>LEN(TRIM(A24))=0</formula>
    </cfRule>
  </conditionalFormatting>
  <conditionalFormatting sqref="A24">
    <cfRule type="cellIs" priority="23" dxfId="7" operator="greaterThanOrEqual">
      <formula>1</formula>
    </cfRule>
  </conditionalFormatting>
  <conditionalFormatting sqref="A23">
    <cfRule type="containsBlanks" priority="22" dxfId="8">
      <formula>LEN(TRIM(A23))=0</formula>
    </cfRule>
  </conditionalFormatting>
  <conditionalFormatting sqref="A29:A47">
    <cfRule type="containsBlanks" priority="9" dxfId="8">
      <formula>LEN(TRIM(A29))=0</formula>
    </cfRule>
  </conditionalFormatting>
  <conditionalFormatting sqref="A29:A47">
    <cfRule type="cellIs" priority="8" dxfId="7" operator="greaterThanOrEqual">
      <formula>1</formula>
    </cfRule>
  </conditionalFormatting>
  <conditionalFormatting sqref="E37">
    <cfRule type="containsBlanks" priority="6" dxfId="0">
      <formula>LEN(TRIM(E37))=0</formula>
    </cfRule>
  </conditionalFormatting>
  <conditionalFormatting sqref="E38:E40">
    <cfRule type="containsBlanks" priority="5" dxfId="0">
      <formula>LEN(TRIM(E38))=0</formula>
    </cfRule>
  </conditionalFormatting>
  <conditionalFormatting sqref="E31">
    <cfRule type="containsBlanks" priority="4" dxfId="0">
      <formula>LEN(TRIM(E31))=0</formula>
    </cfRule>
  </conditionalFormatting>
  <conditionalFormatting sqref="E39:E40">
    <cfRule type="containsBlanks" priority="3" dxfId="0">
      <formula>LEN(TRIM(E39))=0</formula>
    </cfRule>
  </conditionalFormatting>
  <conditionalFormatting sqref="E29:E30 E41:E47 E33:E35">
    <cfRule type="containsBlanks" priority="7" dxfId="0">
      <formula>LEN(TRIM(E29))=0</formula>
    </cfRule>
  </conditionalFormatting>
  <conditionalFormatting sqref="E32">
    <cfRule type="containsBlanks" priority="2" dxfId="1">
      <formula>LEN(TRIM(E32))=0</formula>
    </cfRule>
  </conditionalFormatting>
  <conditionalFormatting sqref="E36">
    <cfRule type="containsBlanks" priority="1" dxfId="0">
      <formula>LEN(TRIM(E36))=0</formula>
    </cfRule>
  </conditionalFormatting>
  <dataValidations count="1">
    <dataValidation type="list" showInputMessage="1" showErrorMessage="1" sqref="D38:D40">
      <formula1>"ks,balení,sada,litr,kg,pár,role,karton,"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C8EA-4E95-458E-A023-7990D95DF61D}">
  <sheetPr>
    <pageSetUpPr fitToPage="1"/>
  </sheetPr>
  <dimension ref="A2:BF163"/>
  <sheetViews>
    <sheetView zoomScaleSheetLayoutView="70" workbookViewId="0" topLeftCell="A1">
      <pane ySplit="6" topLeftCell="A133" activePane="bottomLeft" state="frozen"/>
      <selection pane="bottomLeft" activeCell="H159" sqref="H159"/>
    </sheetView>
  </sheetViews>
  <sheetFormatPr defaultColWidth="9.140625" defaultRowHeight="15"/>
  <cols>
    <col min="1" max="1" width="9.140625" style="3" customWidth="1"/>
    <col min="2" max="2" width="10.57421875" style="0" bestFit="1" customWidth="1"/>
    <col min="3" max="3" width="11.28125" style="0" bestFit="1" customWidth="1"/>
    <col min="4" max="4" width="9.140625" style="0" customWidth="1"/>
    <col min="5" max="5" width="29.8515625" style="0" bestFit="1" customWidth="1"/>
    <col min="6" max="6" width="16.00390625" style="0" customWidth="1"/>
    <col min="7" max="7" width="9.57421875" style="3" bestFit="1" customWidth="1"/>
    <col min="8" max="8" width="11.421875" style="4" bestFit="1" customWidth="1"/>
    <col min="9" max="12" width="5.28125" style="0" customWidth="1"/>
    <col min="13" max="13" width="6.8515625" style="0" customWidth="1"/>
    <col min="14" max="14" width="7.8515625" style="0" customWidth="1"/>
    <col min="15" max="17" width="5.28125" style="0" customWidth="1"/>
    <col min="19" max="19" width="14.00390625" style="4" customWidth="1"/>
    <col min="20" max="20" width="14.00390625" style="0" customWidth="1"/>
    <col min="21" max="21" width="20.57421875" style="0" customWidth="1"/>
    <col min="22" max="22" width="3.7109375" style="0" customWidth="1"/>
    <col min="23" max="23" width="11.140625" style="0" customWidth="1"/>
    <col min="24" max="24" width="11.28125" style="0" customWidth="1"/>
    <col min="25" max="25" width="15.7109375" style="0" customWidth="1"/>
    <col min="26" max="26" width="11.7109375" style="0" customWidth="1"/>
    <col min="27" max="27" width="13.7109375" style="0" customWidth="1"/>
    <col min="28" max="29" width="9.7109375" style="0" customWidth="1"/>
    <col min="30" max="30" width="23.7109375" style="0" customWidth="1"/>
    <col min="31" max="31" width="17.7109375" style="0" customWidth="1"/>
    <col min="32" max="32" width="16.7109375" style="0" customWidth="1"/>
    <col min="33" max="34" width="3.7109375" style="0" customWidth="1"/>
    <col min="35" max="35" width="11.7109375" style="0" customWidth="1"/>
    <col min="36" max="36" width="17.7109375" style="0" customWidth="1"/>
    <col min="37" max="37" width="22.7109375" style="0" customWidth="1"/>
    <col min="38" max="38" width="44.7109375" style="0" customWidth="1"/>
    <col min="39" max="39" width="22.7109375" style="0" customWidth="1"/>
    <col min="40" max="40" width="16.7109375" style="0" customWidth="1"/>
    <col min="41" max="41" width="46.7109375" style="0" customWidth="1"/>
    <col min="42" max="42" width="18.7109375" style="0" customWidth="1"/>
    <col min="43" max="43" width="21.7109375" style="0" customWidth="1"/>
    <col min="44" max="44" width="15.7109375" style="0" customWidth="1"/>
    <col min="45" max="46" width="9.7109375" style="0" customWidth="1"/>
    <col min="47" max="47" width="15.7109375" style="0" customWidth="1"/>
    <col min="48" max="48" width="11.7109375" style="0" customWidth="1"/>
    <col min="49" max="49" width="12.7109375" style="0" customWidth="1"/>
    <col min="50" max="50" width="11.7109375" style="0" customWidth="1"/>
    <col min="51" max="51" width="7.7109375" style="0" customWidth="1"/>
    <col min="52" max="52" width="11.7109375" style="0" customWidth="1"/>
    <col min="53" max="53" width="39.7109375" style="0" customWidth="1"/>
    <col min="54" max="54" width="26.7109375" style="0" customWidth="1"/>
    <col min="55" max="55" width="15.7109375" style="0" customWidth="1"/>
    <col min="56" max="56" width="13.7109375" style="0" customWidth="1"/>
    <col min="57" max="58" width="21.7109375" style="0" customWidth="1"/>
  </cols>
  <sheetData>
    <row r="2" ht="21.75" thickBot="1">
      <c r="A2" s="5" t="s">
        <v>265</v>
      </c>
    </row>
    <row r="3" spans="1:21" ht="24" thickBot="1">
      <c r="A3" s="193" t="s">
        <v>286</v>
      </c>
      <c r="B3" s="194"/>
      <c r="C3" s="194"/>
      <c r="D3" s="194"/>
      <c r="E3" s="194"/>
      <c r="F3" s="195"/>
      <c r="G3" s="196" t="s">
        <v>314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</row>
    <row r="4" spans="1:58" ht="15">
      <c r="A4" s="209" t="s">
        <v>216</v>
      </c>
      <c r="B4" s="212" t="s">
        <v>211</v>
      </c>
      <c r="C4" s="201" t="s">
        <v>212</v>
      </c>
      <c r="D4" s="215" t="s">
        <v>213</v>
      </c>
      <c r="E4" s="201" t="s">
        <v>0</v>
      </c>
      <c r="F4" s="201" t="s">
        <v>214</v>
      </c>
      <c r="G4" s="201" t="s">
        <v>162</v>
      </c>
      <c r="H4" s="201" t="s">
        <v>215</v>
      </c>
      <c r="I4" s="201" t="s">
        <v>196</v>
      </c>
      <c r="J4" s="201"/>
      <c r="K4" s="201"/>
      <c r="L4" s="201"/>
      <c r="M4" s="201"/>
      <c r="N4" s="201"/>
      <c r="O4" s="201"/>
      <c r="P4" s="201"/>
      <c r="Q4" s="204"/>
      <c r="R4" s="205" t="s">
        <v>262</v>
      </c>
      <c r="S4" s="229" t="s">
        <v>197</v>
      </c>
      <c r="T4" s="198" t="s">
        <v>263</v>
      </c>
      <c r="U4" s="233" t="s">
        <v>264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4" ht="15">
      <c r="A5" s="210"/>
      <c r="B5" s="213"/>
      <c r="C5" s="202"/>
      <c r="D5" s="216"/>
      <c r="E5" s="202"/>
      <c r="F5" s="202"/>
      <c r="G5" s="202"/>
      <c r="H5" s="202"/>
      <c r="I5" s="208" t="s">
        <v>200</v>
      </c>
      <c r="J5" s="208"/>
      <c r="K5" s="208" t="s">
        <v>201</v>
      </c>
      <c r="L5" s="208"/>
      <c r="M5" s="202" t="s">
        <v>202</v>
      </c>
      <c r="N5" s="202" t="s">
        <v>203</v>
      </c>
      <c r="O5" s="218" t="s">
        <v>204</v>
      </c>
      <c r="P5" s="218" t="s">
        <v>205</v>
      </c>
      <c r="Q5" s="222" t="s">
        <v>206</v>
      </c>
      <c r="R5" s="206"/>
      <c r="S5" s="230"/>
      <c r="T5" s="199"/>
      <c r="U5" s="234"/>
      <c r="V5" s="2"/>
      <c r="AG5" s="2"/>
      <c r="AH5" s="2"/>
      <c r="AI5" s="2"/>
      <c r="AP5" s="2"/>
      <c r="AQ5" s="2"/>
      <c r="AR5" s="2"/>
      <c r="AZ5" s="2"/>
      <c r="BA5" s="2"/>
      <c r="BB5" s="2"/>
    </row>
    <row r="6" spans="1:54" ht="15">
      <c r="A6" s="210"/>
      <c r="B6" s="213"/>
      <c r="C6" s="221"/>
      <c r="D6" s="216"/>
      <c r="E6" s="221"/>
      <c r="F6" s="221"/>
      <c r="G6" s="221"/>
      <c r="H6" s="221"/>
      <c r="I6" s="39" t="s">
        <v>207</v>
      </c>
      <c r="J6" s="39" t="s">
        <v>208</v>
      </c>
      <c r="K6" s="40" t="s">
        <v>209</v>
      </c>
      <c r="L6" s="40" t="s">
        <v>210</v>
      </c>
      <c r="M6" s="221"/>
      <c r="N6" s="221"/>
      <c r="O6" s="219"/>
      <c r="P6" s="219"/>
      <c r="Q6" s="227"/>
      <c r="R6" s="228"/>
      <c r="S6" s="231"/>
      <c r="T6" s="232"/>
      <c r="U6" s="235"/>
      <c r="V6" s="2"/>
      <c r="AG6" s="2"/>
      <c r="AH6" s="2"/>
      <c r="AI6" s="2"/>
      <c r="AP6" s="2"/>
      <c r="AQ6" s="2"/>
      <c r="AR6" s="2"/>
      <c r="AZ6" s="2"/>
      <c r="BA6" s="2"/>
      <c r="BB6" s="2"/>
    </row>
    <row r="7" spans="1:54" ht="15">
      <c r="A7" s="57">
        <v>1</v>
      </c>
      <c r="B7" s="58" t="s">
        <v>1</v>
      </c>
      <c r="C7" s="58" t="s">
        <v>4</v>
      </c>
      <c r="D7" s="58" t="s">
        <v>2</v>
      </c>
      <c r="E7" s="58" t="s">
        <v>3</v>
      </c>
      <c r="F7" s="58" t="s">
        <v>170</v>
      </c>
      <c r="G7" s="59" t="s">
        <v>163</v>
      </c>
      <c r="H7" s="60">
        <v>5.91</v>
      </c>
      <c r="I7" s="61"/>
      <c r="J7" s="61">
        <v>1</v>
      </c>
      <c r="K7" s="61"/>
      <c r="L7" s="61"/>
      <c r="M7" s="61">
        <v>1</v>
      </c>
      <c r="N7" s="61">
        <v>1</v>
      </c>
      <c r="O7" s="61"/>
      <c r="P7" s="61">
        <v>1</v>
      </c>
      <c r="Q7" s="62"/>
      <c r="R7" s="63">
        <f>'K doplnění'!$F$6</f>
        <v>0</v>
      </c>
      <c r="S7" s="64">
        <f>(H7*I7*30.4167)+(H7*J7*21)+(H7*K7*4.3452)+(H7*L7*4.3452)+(H7*M7*4.3452)+H7*N7+(H7*O7/3)+(H7*P7/6)+(H7*Q7/12)</f>
        <v>156.685132</v>
      </c>
      <c r="T7" s="65">
        <f aca="true" t="shared" si="0" ref="T7:T70">R7*S7</f>
        <v>0</v>
      </c>
      <c r="U7" s="65">
        <f aca="true" t="shared" si="1" ref="U7:U70">T7*12</f>
        <v>0</v>
      </c>
      <c r="AG7" s="2"/>
      <c r="AH7" s="2"/>
      <c r="AI7" s="2"/>
      <c r="AP7" s="2"/>
      <c r="AQ7" s="2"/>
      <c r="AR7" s="2"/>
      <c r="AZ7" s="2"/>
      <c r="BA7" s="2"/>
      <c r="BB7" s="2"/>
    </row>
    <row r="8" spans="1:54" ht="15">
      <c r="A8" s="66">
        <v>2</v>
      </c>
      <c r="B8" s="67" t="s">
        <v>1</v>
      </c>
      <c r="C8" s="67" t="s">
        <v>4</v>
      </c>
      <c r="D8" s="67" t="s">
        <v>5</v>
      </c>
      <c r="E8" s="67" t="s">
        <v>169</v>
      </c>
      <c r="F8" s="67" t="s">
        <v>170</v>
      </c>
      <c r="G8" s="68" t="s">
        <v>165</v>
      </c>
      <c r="H8" s="69">
        <v>7.89</v>
      </c>
      <c r="I8" s="70"/>
      <c r="J8" s="70"/>
      <c r="K8" s="70"/>
      <c r="L8" s="70"/>
      <c r="M8" s="70">
        <v>1</v>
      </c>
      <c r="N8" s="70">
        <v>1</v>
      </c>
      <c r="O8" s="70"/>
      <c r="P8" s="70">
        <v>1</v>
      </c>
      <c r="Q8" s="71"/>
      <c r="R8" s="72">
        <f>'K doplnění'!$F$10</f>
        <v>0</v>
      </c>
      <c r="S8" s="73">
        <f aca="true" t="shared" si="2" ref="S8:S71">(H8*I8*30.4167)+(H8*J8*21)+(H8*K8*4.3452)+(H8*L8*4.3452)+(H8*M8*4.3452)+H8*N8+(H8*O8/3)+(H8*P8/6)+(H8*Q8/12)</f>
        <v>43.488628</v>
      </c>
      <c r="T8" s="74">
        <f t="shared" si="0"/>
        <v>0</v>
      </c>
      <c r="U8" s="74">
        <f t="shared" si="1"/>
        <v>0</v>
      </c>
      <c r="AG8" s="2"/>
      <c r="AH8" s="2"/>
      <c r="AI8" s="2"/>
      <c r="AP8" s="2"/>
      <c r="AQ8" s="2"/>
      <c r="AR8" s="2"/>
      <c r="AZ8" s="2"/>
      <c r="BA8" s="2"/>
      <c r="BB8" s="2"/>
    </row>
    <row r="9" spans="1:54" ht="15">
      <c r="A9" s="66">
        <v>3</v>
      </c>
      <c r="B9" s="67" t="s">
        <v>1</v>
      </c>
      <c r="C9" s="67" t="s">
        <v>4</v>
      </c>
      <c r="D9" s="67" t="s">
        <v>7</v>
      </c>
      <c r="E9" s="67" t="s">
        <v>6</v>
      </c>
      <c r="F9" s="67" t="s">
        <v>170</v>
      </c>
      <c r="G9" s="68" t="s">
        <v>165</v>
      </c>
      <c r="H9" s="69">
        <v>4.92</v>
      </c>
      <c r="I9" s="70"/>
      <c r="J9" s="70"/>
      <c r="K9" s="70"/>
      <c r="L9" s="70"/>
      <c r="M9" s="70">
        <v>1</v>
      </c>
      <c r="N9" s="70">
        <v>1</v>
      </c>
      <c r="O9" s="70"/>
      <c r="P9" s="70">
        <v>1</v>
      </c>
      <c r="Q9" s="71"/>
      <c r="R9" s="72">
        <f>'K doplnění'!$F$10</f>
        <v>0</v>
      </c>
      <c r="S9" s="73">
        <f t="shared" si="2"/>
        <v>27.118384</v>
      </c>
      <c r="T9" s="74">
        <f t="shared" si="0"/>
        <v>0</v>
      </c>
      <c r="U9" s="74">
        <f t="shared" si="1"/>
        <v>0</v>
      </c>
      <c r="AG9" s="2"/>
      <c r="AH9" s="2"/>
      <c r="AI9" s="2"/>
      <c r="AP9" s="2"/>
      <c r="AQ9" s="2"/>
      <c r="AR9" s="2"/>
      <c r="AZ9" s="2"/>
      <c r="BA9" s="2"/>
      <c r="BB9" s="2"/>
    </row>
    <row r="10" spans="1:54" ht="15">
      <c r="A10" s="66">
        <v>4</v>
      </c>
      <c r="B10" s="67" t="s">
        <v>1</v>
      </c>
      <c r="C10" s="67" t="s">
        <v>4</v>
      </c>
      <c r="D10" s="67" t="s">
        <v>8</v>
      </c>
      <c r="E10" s="67" t="s">
        <v>9</v>
      </c>
      <c r="F10" s="67" t="s">
        <v>171</v>
      </c>
      <c r="G10" s="68" t="s">
        <v>165</v>
      </c>
      <c r="H10" s="69">
        <v>4.28</v>
      </c>
      <c r="I10" s="70"/>
      <c r="J10" s="70"/>
      <c r="K10" s="70"/>
      <c r="L10" s="70"/>
      <c r="M10" s="70">
        <v>1</v>
      </c>
      <c r="N10" s="70">
        <v>1</v>
      </c>
      <c r="O10" s="70"/>
      <c r="P10" s="70">
        <v>1</v>
      </c>
      <c r="Q10" s="71"/>
      <c r="R10" s="72">
        <f>'K doplnění'!$F$10</f>
        <v>0</v>
      </c>
      <c r="S10" s="73">
        <f t="shared" si="2"/>
        <v>23.590789333333337</v>
      </c>
      <c r="T10" s="74">
        <f t="shared" si="0"/>
        <v>0</v>
      </c>
      <c r="U10" s="74">
        <f t="shared" si="1"/>
        <v>0</v>
      </c>
      <c r="AG10" s="2"/>
      <c r="AH10" s="2"/>
      <c r="AI10" s="2"/>
      <c r="AP10" s="2"/>
      <c r="AQ10" s="2"/>
      <c r="AR10" s="2"/>
      <c r="AZ10" s="2"/>
      <c r="BA10" s="2"/>
      <c r="BB10" s="2"/>
    </row>
    <row r="11" spans="1:54" ht="15">
      <c r="A11" s="57">
        <v>5</v>
      </c>
      <c r="B11" s="58" t="s">
        <v>1</v>
      </c>
      <c r="C11" s="58" t="s">
        <v>4</v>
      </c>
      <c r="D11" s="58" t="s">
        <v>10</v>
      </c>
      <c r="E11" s="58" t="s">
        <v>11</v>
      </c>
      <c r="F11" s="58" t="s">
        <v>171</v>
      </c>
      <c r="G11" s="59" t="s">
        <v>163</v>
      </c>
      <c r="H11" s="60">
        <v>46.27</v>
      </c>
      <c r="I11" s="61"/>
      <c r="J11" s="61">
        <v>1</v>
      </c>
      <c r="K11" s="61"/>
      <c r="L11" s="61"/>
      <c r="M11" s="61">
        <v>1</v>
      </c>
      <c r="N11" s="61">
        <v>1</v>
      </c>
      <c r="O11" s="61"/>
      <c r="P11" s="61">
        <v>1</v>
      </c>
      <c r="Q11" s="62"/>
      <c r="R11" s="63">
        <f>'K doplnění'!$F$6</f>
        <v>0</v>
      </c>
      <c r="S11" s="64">
        <f t="shared" si="2"/>
        <v>1226.7040706666667</v>
      </c>
      <c r="T11" s="65">
        <f t="shared" si="0"/>
        <v>0</v>
      </c>
      <c r="U11" s="65">
        <f t="shared" si="1"/>
        <v>0</v>
      </c>
      <c r="AG11" s="2"/>
      <c r="AH11" s="2"/>
      <c r="AI11" s="2"/>
      <c r="AP11" s="2"/>
      <c r="AQ11" s="2"/>
      <c r="AR11" s="2"/>
      <c r="AZ11" s="2"/>
      <c r="BA11" s="2"/>
      <c r="BB11" s="2"/>
    </row>
    <row r="12" spans="1:54" ht="15">
      <c r="A12" s="66">
        <v>6</v>
      </c>
      <c r="B12" s="67" t="s">
        <v>1</v>
      </c>
      <c r="C12" s="67" t="s">
        <v>4</v>
      </c>
      <c r="D12" s="67" t="s">
        <v>12</v>
      </c>
      <c r="E12" s="67" t="s">
        <v>172</v>
      </c>
      <c r="F12" s="67" t="s">
        <v>173</v>
      </c>
      <c r="G12" s="68" t="s">
        <v>165</v>
      </c>
      <c r="H12" s="69">
        <v>162.57</v>
      </c>
      <c r="I12" s="70"/>
      <c r="J12" s="70"/>
      <c r="K12" s="70"/>
      <c r="L12" s="70"/>
      <c r="M12" s="70">
        <v>1</v>
      </c>
      <c r="N12" s="70">
        <v>1</v>
      </c>
      <c r="O12" s="70"/>
      <c r="P12" s="70">
        <v>1</v>
      </c>
      <c r="Q12" s="71"/>
      <c r="R12" s="72">
        <f>'K doplnění'!$F$10</f>
        <v>0</v>
      </c>
      <c r="S12" s="73">
        <f t="shared" si="2"/>
        <v>896.0641640000001</v>
      </c>
      <c r="T12" s="74">
        <f t="shared" si="0"/>
        <v>0</v>
      </c>
      <c r="U12" s="74">
        <f t="shared" si="1"/>
        <v>0</v>
      </c>
      <c r="V12" s="2"/>
      <c r="AG12" s="2"/>
      <c r="AH12" s="2"/>
      <c r="AI12" s="2"/>
      <c r="AP12" s="2"/>
      <c r="AQ12" s="2"/>
      <c r="AR12" s="2"/>
      <c r="AZ12" s="2"/>
      <c r="BA12" s="2"/>
      <c r="BB12" s="2"/>
    </row>
    <row r="13" spans="1:54" ht="15">
      <c r="A13" s="16">
        <v>7</v>
      </c>
      <c r="B13" s="15" t="s">
        <v>1</v>
      </c>
      <c r="C13" s="15" t="s">
        <v>4</v>
      </c>
      <c r="D13" s="15" t="s">
        <v>13</v>
      </c>
      <c r="E13" s="15" t="s">
        <v>14</v>
      </c>
      <c r="F13" s="15" t="s">
        <v>174</v>
      </c>
      <c r="G13" s="33" t="s">
        <v>247</v>
      </c>
      <c r="H13" s="37">
        <v>0</v>
      </c>
      <c r="I13" s="10"/>
      <c r="J13" s="10"/>
      <c r="K13" s="10"/>
      <c r="L13" s="10"/>
      <c r="M13" s="10"/>
      <c r="N13" s="10"/>
      <c r="O13" s="10"/>
      <c r="P13" s="10"/>
      <c r="Q13" s="27"/>
      <c r="R13" s="75">
        <v>0</v>
      </c>
      <c r="S13" s="38">
        <f t="shared" si="2"/>
        <v>0</v>
      </c>
      <c r="T13" s="6">
        <f t="shared" si="0"/>
        <v>0</v>
      </c>
      <c r="U13" s="6">
        <f t="shared" si="1"/>
        <v>0</v>
      </c>
      <c r="V13" s="2"/>
      <c r="AG13" s="2"/>
      <c r="AH13" s="2"/>
      <c r="AI13" s="2"/>
      <c r="AP13" s="2"/>
      <c r="AQ13" s="2"/>
      <c r="AR13" s="2"/>
      <c r="AZ13" s="2"/>
      <c r="BA13" s="2"/>
      <c r="BB13" s="2"/>
    </row>
    <row r="14" spans="1:54" ht="15">
      <c r="A14" s="76">
        <v>8</v>
      </c>
      <c r="B14" s="77" t="s">
        <v>1</v>
      </c>
      <c r="C14" s="77" t="s">
        <v>4</v>
      </c>
      <c r="D14" s="77" t="s">
        <v>15</v>
      </c>
      <c r="E14" s="77" t="s">
        <v>41</v>
      </c>
      <c r="F14" s="77" t="s">
        <v>170</v>
      </c>
      <c r="G14" s="34" t="s">
        <v>167</v>
      </c>
      <c r="H14" s="78">
        <v>52.92</v>
      </c>
      <c r="I14" s="11"/>
      <c r="J14" s="11">
        <v>1</v>
      </c>
      <c r="K14" s="11"/>
      <c r="L14" s="11"/>
      <c r="M14" s="11">
        <v>1</v>
      </c>
      <c r="N14" s="11">
        <v>1</v>
      </c>
      <c r="O14" s="11">
        <v>1</v>
      </c>
      <c r="P14" s="11">
        <v>1</v>
      </c>
      <c r="Q14" s="28"/>
      <c r="R14" s="31">
        <f>'K doplnění'!$F$8</f>
        <v>0</v>
      </c>
      <c r="S14" s="79">
        <f t="shared" si="2"/>
        <v>1420.6479840000002</v>
      </c>
      <c r="T14" s="80">
        <f t="shared" si="0"/>
        <v>0</v>
      </c>
      <c r="U14" s="80">
        <f t="shared" si="1"/>
        <v>0</v>
      </c>
      <c r="V14" s="2"/>
      <c r="AG14" s="2"/>
      <c r="AH14" s="2"/>
      <c r="AI14" s="2"/>
      <c r="AP14" s="2"/>
      <c r="AQ14" s="2"/>
      <c r="AR14" s="2"/>
      <c r="AZ14" s="2"/>
      <c r="BA14" s="2"/>
      <c r="BB14" s="2"/>
    </row>
    <row r="15" spans="1:54" ht="15">
      <c r="A15" s="76">
        <v>9</v>
      </c>
      <c r="B15" s="77" t="s">
        <v>1</v>
      </c>
      <c r="C15" s="77" t="s">
        <v>4</v>
      </c>
      <c r="D15" s="77" t="s">
        <v>16</v>
      </c>
      <c r="E15" s="77" t="s">
        <v>41</v>
      </c>
      <c r="F15" s="77" t="s">
        <v>170</v>
      </c>
      <c r="G15" s="34" t="s">
        <v>167</v>
      </c>
      <c r="H15" s="78">
        <v>38.92</v>
      </c>
      <c r="I15" s="11"/>
      <c r="J15" s="11">
        <v>1</v>
      </c>
      <c r="K15" s="11"/>
      <c r="L15" s="11"/>
      <c r="M15" s="11">
        <v>1</v>
      </c>
      <c r="N15" s="11">
        <v>1</v>
      </c>
      <c r="O15" s="11">
        <v>1</v>
      </c>
      <c r="P15" s="11">
        <v>1</v>
      </c>
      <c r="Q15" s="28"/>
      <c r="R15" s="31">
        <f>'K doplnění'!$F$8</f>
        <v>0</v>
      </c>
      <c r="S15" s="79">
        <f t="shared" si="2"/>
        <v>1044.815184</v>
      </c>
      <c r="T15" s="80">
        <f t="shared" si="0"/>
        <v>0</v>
      </c>
      <c r="U15" s="80">
        <f t="shared" si="1"/>
        <v>0</v>
      </c>
      <c r="V15" s="2"/>
      <c r="AG15" s="2"/>
      <c r="AH15" s="2"/>
      <c r="AI15" s="2"/>
      <c r="AP15" s="2"/>
      <c r="AQ15" s="2"/>
      <c r="AR15" s="2"/>
      <c r="AZ15" s="2"/>
      <c r="BA15" s="2"/>
      <c r="BB15" s="2"/>
    </row>
    <row r="16" spans="1:54" ht="15">
      <c r="A16" s="81">
        <v>10</v>
      </c>
      <c r="B16" s="82" t="s">
        <v>1</v>
      </c>
      <c r="C16" s="82" t="s">
        <v>4</v>
      </c>
      <c r="D16" s="82" t="s">
        <v>17</v>
      </c>
      <c r="E16" s="82" t="s">
        <v>18</v>
      </c>
      <c r="F16" s="82" t="s">
        <v>171</v>
      </c>
      <c r="G16" s="35" t="s">
        <v>168</v>
      </c>
      <c r="H16" s="83">
        <v>51.23</v>
      </c>
      <c r="I16" s="14"/>
      <c r="J16" s="14"/>
      <c r="K16" s="14"/>
      <c r="L16" s="14"/>
      <c r="M16" s="14"/>
      <c r="N16" s="14">
        <v>1</v>
      </c>
      <c r="O16" s="14"/>
      <c r="P16" s="14">
        <v>1</v>
      </c>
      <c r="Q16" s="29"/>
      <c r="R16" s="84">
        <f>'K doplnění'!$F$11</f>
        <v>0</v>
      </c>
      <c r="S16" s="85">
        <f t="shared" si="2"/>
        <v>59.76833333333333</v>
      </c>
      <c r="T16" s="86">
        <f t="shared" si="0"/>
        <v>0</v>
      </c>
      <c r="U16" s="86">
        <f t="shared" si="1"/>
        <v>0</v>
      </c>
      <c r="V16" s="2"/>
      <c r="AG16" s="2"/>
      <c r="AH16" s="2"/>
      <c r="AI16" s="2"/>
      <c r="AP16" s="2"/>
      <c r="AQ16" s="2"/>
      <c r="AR16" s="2"/>
      <c r="AZ16" s="2"/>
      <c r="BA16" s="2"/>
      <c r="BB16" s="2"/>
    </row>
    <row r="17" spans="1:54" ht="15">
      <c r="A17" s="81">
        <v>11</v>
      </c>
      <c r="B17" s="82" t="s">
        <v>1</v>
      </c>
      <c r="C17" s="82" t="s">
        <v>4</v>
      </c>
      <c r="D17" s="82" t="s">
        <v>19</v>
      </c>
      <c r="E17" s="82" t="s">
        <v>20</v>
      </c>
      <c r="F17" s="82" t="s">
        <v>173</v>
      </c>
      <c r="G17" s="35" t="s">
        <v>168</v>
      </c>
      <c r="H17" s="83">
        <v>3.29</v>
      </c>
      <c r="I17" s="14"/>
      <c r="J17" s="14"/>
      <c r="K17" s="14"/>
      <c r="L17" s="14"/>
      <c r="M17" s="14"/>
      <c r="N17" s="14">
        <v>1</v>
      </c>
      <c r="O17" s="14"/>
      <c r="P17" s="14">
        <v>1</v>
      </c>
      <c r="Q17" s="29"/>
      <c r="R17" s="84">
        <f>'K doplnění'!$F$11</f>
        <v>0</v>
      </c>
      <c r="S17" s="85">
        <f t="shared" si="2"/>
        <v>3.8383333333333334</v>
      </c>
      <c r="T17" s="86">
        <f t="shared" si="0"/>
        <v>0</v>
      </c>
      <c r="U17" s="86">
        <f t="shared" si="1"/>
        <v>0</v>
      </c>
      <c r="V17" s="2"/>
      <c r="AG17" s="2"/>
      <c r="AH17" s="2"/>
      <c r="AI17" s="2"/>
      <c r="AP17" s="2"/>
      <c r="AQ17" s="2"/>
      <c r="AR17" s="2"/>
      <c r="AZ17" s="2"/>
      <c r="BA17" s="2"/>
      <c r="BB17" s="2"/>
    </row>
    <row r="18" spans="1:54" ht="15">
      <c r="A18" s="66">
        <v>12</v>
      </c>
      <c r="B18" s="67" t="s">
        <v>1</v>
      </c>
      <c r="C18" s="67" t="s">
        <v>4</v>
      </c>
      <c r="D18" s="67" t="s">
        <v>21</v>
      </c>
      <c r="E18" s="67" t="s">
        <v>175</v>
      </c>
      <c r="F18" s="67" t="s">
        <v>176</v>
      </c>
      <c r="G18" s="68" t="s">
        <v>165</v>
      </c>
      <c r="H18" s="69">
        <v>34.02</v>
      </c>
      <c r="I18" s="70"/>
      <c r="J18" s="70"/>
      <c r="K18" s="70"/>
      <c r="L18" s="70"/>
      <c r="M18" s="70">
        <v>1</v>
      </c>
      <c r="N18" s="70">
        <v>1</v>
      </c>
      <c r="O18" s="70"/>
      <c r="P18" s="70">
        <v>1</v>
      </c>
      <c r="Q18" s="71"/>
      <c r="R18" s="72">
        <f>'K doplnění'!$F$10</f>
        <v>0</v>
      </c>
      <c r="S18" s="73">
        <f t="shared" si="2"/>
        <v>187.51370400000002</v>
      </c>
      <c r="T18" s="74">
        <f t="shared" si="0"/>
        <v>0</v>
      </c>
      <c r="U18" s="74">
        <f t="shared" si="1"/>
        <v>0</v>
      </c>
      <c r="V18" s="2"/>
      <c r="AG18" s="2"/>
      <c r="AH18" s="2"/>
      <c r="AI18" s="2"/>
      <c r="AP18" s="2"/>
      <c r="AQ18" s="2"/>
      <c r="AR18" s="2"/>
      <c r="AZ18" s="2"/>
      <c r="BA18" s="2"/>
      <c r="BB18" s="2"/>
    </row>
    <row r="19" spans="1:54" ht="15">
      <c r="A19" s="87">
        <v>13</v>
      </c>
      <c r="B19" s="88" t="s">
        <v>1</v>
      </c>
      <c r="C19" s="88" t="s">
        <v>4</v>
      </c>
      <c r="D19" s="88" t="s">
        <v>22</v>
      </c>
      <c r="E19" s="88" t="s">
        <v>177</v>
      </c>
      <c r="F19" s="88" t="s">
        <v>170</v>
      </c>
      <c r="G19" s="32" t="s">
        <v>166</v>
      </c>
      <c r="H19" s="89">
        <v>35.19</v>
      </c>
      <c r="I19" s="13"/>
      <c r="J19" s="13">
        <v>1</v>
      </c>
      <c r="K19" s="13"/>
      <c r="L19" s="13"/>
      <c r="M19" s="90">
        <v>1</v>
      </c>
      <c r="N19" s="90">
        <v>1</v>
      </c>
      <c r="O19" s="13">
        <v>1</v>
      </c>
      <c r="P19" s="90">
        <v>1</v>
      </c>
      <c r="Q19" s="91"/>
      <c r="R19" s="92">
        <f>'K doplnění'!$F$7</f>
        <v>0</v>
      </c>
      <c r="S19" s="93">
        <f t="shared" si="2"/>
        <v>944.6825880000001</v>
      </c>
      <c r="T19" s="94">
        <f t="shared" si="0"/>
        <v>0</v>
      </c>
      <c r="U19" s="94">
        <f t="shared" si="1"/>
        <v>0</v>
      </c>
      <c r="V19" s="2"/>
      <c r="AG19" s="2"/>
      <c r="AH19" s="2"/>
      <c r="AI19" s="2"/>
      <c r="AP19" s="2"/>
      <c r="AQ19" s="2"/>
      <c r="AR19" s="2"/>
      <c r="AZ19" s="2"/>
      <c r="BA19" s="2"/>
      <c r="BB19" s="2"/>
    </row>
    <row r="20" spans="1:54" ht="15">
      <c r="A20" s="66">
        <v>14</v>
      </c>
      <c r="B20" s="67" t="s">
        <v>1</v>
      </c>
      <c r="C20" s="67" t="s">
        <v>4</v>
      </c>
      <c r="D20" s="67" t="s">
        <v>24</v>
      </c>
      <c r="E20" s="67" t="s">
        <v>178</v>
      </c>
      <c r="F20" s="67" t="s">
        <v>179</v>
      </c>
      <c r="G20" s="68" t="s">
        <v>165</v>
      </c>
      <c r="H20" s="69">
        <v>33.21</v>
      </c>
      <c r="I20" s="70"/>
      <c r="J20" s="70"/>
      <c r="K20" s="70"/>
      <c r="L20" s="70"/>
      <c r="M20" s="70">
        <v>1</v>
      </c>
      <c r="N20" s="70">
        <v>1</v>
      </c>
      <c r="O20" s="70"/>
      <c r="P20" s="70">
        <v>1</v>
      </c>
      <c r="Q20" s="71"/>
      <c r="R20" s="72">
        <f>'K doplnění'!$F$10</f>
        <v>0</v>
      </c>
      <c r="S20" s="73">
        <f t="shared" si="2"/>
        <v>183.049092</v>
      </c>
      <c r="T20" s="74">
        <f t="shared" si="0"/>
        <v>0</v>
      </c>
      <c r="U20" s="74">
        <f t="shared" si="1"/>
        <v>0</v>
      </c>
      <c r="V20" s="2"/>
      <c r="AG20" s="2"/>
      <c r="AH20" s="2"/>
      <c r="AI20" s="2"/>
      <c r="AP20" s="2"/>
      <c r="AQ20" s="2"/>
      <c r="AR20" s="2"/>
      <c r="AZ20" s="2"/>
      <c r="BA20" s="2"/>
      <c r="BB20" s="2"/>
    </row>
    <row r="21" spans="1:54" ht="15">
      <c r="A21" s="57">
        <v>15</v>
      </c>
      <c r="B21" s="58" t="s">
        <v>1</v>
      </c>
      <c r="C21" s="58" t="s">
        <v>4</v>
      </c>
      <c r="D21" s="58" t="s">
        <v>25</v>
      </c>
      <c r="E21" s="58" t="s">
        <v>11</v>
      </c>
      <c r="F21" s="58" t="s">
        <v>171</v>
      </c>
      <c r="G21" s="59" t="s">
        <v>163</v>
      </c>
      <c r="H21" s="60">
        <v>27.05</v>
      </c>
      <c r="I21" s="61"/>
      <c r="J21" s="61">
        <v>1</v>
      </c>
      <c r="K21" s="61"/>
      <c r="L21" s="61"/>
      <c r="M21" s="61">
        <v>1</v>
      </c>
      <c r="N21" s="61">
        <v>1</v>
      </c>
      <c r="O21" s="61"/>
      <c r="P21" s="61">
        <v>1</v>
      </c>
      <c r="Q21" s="62"/>
      <c r="R21" s="63">
        <f>'K doplnění'!$F$6</f>
        <v>0</v>
      </c>
      <c r="S21" s="64">
        <f t="shared" si="2"/>
        <v>717.1459933333333</v>
      </c>
      <c r="T21" s="65">
        <f t="shared" si="0"/>
        <v>0</v>
      </c>
      <c r="U21" s="65">
        <f t="shared" si="1"/>
        <v>0</v>
      </c>
      <c r="V21" s="2"/>
      <c r="AG21" s="2"/>
      <c r="AH21" s="2"/>
      <c r="AI21" s="2"/>
      <c r="AP21" s="2"/>
      <c r="AQ21" s="2"/>
      <c r="AR21" s="2"/>
      <c r="AZ21" s="2"/>
      <c r="BA21" s="2"/>
      <c r="BB21" s="2"/>
    </row>
    <row r="22" spans="1:54" ht="15">
      <c r="A22" s="66">
        <v>16</v>
      </c>
      <c r="B22" s="67" t="s">
        <v>1</v>
      </c>
      <c r="C22" s="67" t="s">
        <v>4</v>
      </c>
      <c r="D22" s="67" t="s">
        <v>26</v>
      </c>
      <c r="E22" s="67" t="s">
        <v>9</v>
      </c>
      <c r="F22" s="67" t="s">
        <v>171</v>
      </c>
      <c r="G22" s="68" t="s">
        <v>165</v>
      </c>
      <c r="H22" s="69">
        <v>4.16</v>
      </c>
      <c r="I22" s="70"/>
      <c r="J22" s="70"/>
      <c r="K22" s="70"/>
      <c r="L22" s="70"/>
      <c r="M22" s="70">
        <v>1</v>
      </c>
      <c r="N22" s="70">
        <v>1</v>
      </c>
      <c r="O22" s="70"/>
      <c r="P22" s="70">
        <v>1</v>
      </c>
      <c r="Q22" s="71"/>
      <c r="R22" s="72">
        <f>'K doplnění'!$F$10</f>
        <v>0</v>
      </c>
      <c r="S22" s="73">
        <f t="shared" si="2"/>
        <v>22.929365333333337</v>
      </c>
      <c r="T22" s="74">
        <f t="shared" si="0"/>
        <v>0</v>
      </c>
      <c r="U22" s="74">
        <f t="shared" si="1"/>
        <v>0</v>
      </c>
      <c r="V22" s="2"/>
      <c r="AG22" s="2"/>
      <c r="AH22" s="2"/>
      <c r="AI22" s="2"/>
      <c r="AP22" s="2"/>
      <c r="AQ22" s="2"/>
      <c r="AR22" s="2"/>
      <c r="AZ22" s="2"/>
      <c r="BA22" s="2"/>
      <c r="BB22" s="2"/>
    </row>
    <row r="23" spans="1:54" ht="15">
      <c r="A23" s="66">
        <v>17</v>
      </c>
      <c r="B23" s="67" t="s">
        <v>1</v>
      </c>
      <c r="C23" s="67" t="s">
        <v>4</v>
      </c>
      <c r="D23" s="67" t="s">
        <v>27</v>
      </c>
      <c r="E23" s="67" t="s">
        <v>180</v>
      </c>
      <c r="F23" s="67" t="s">
        <v>171</v>
      </c>
      <c r="G23" s="68" t="s">
        <v>165</v>
      </c>
      <c r="H23" s="69">
        <v>11.52</v>
      </c>
      <c r="I23" s="70"/>
      <c r="J23" s="70"/>
      <c r="K23" s="70"/>
      <c r="L23" s="70"/>
      <c r="M23" s="70">
        <v>1</v>
      </c>
      <c r="N23" s="70">
        <v>1</v>
      </c>
      <c r="O23" s="70"/>
      <c r="P23" s="70">
        <v>1</v>
      </c>
      <c r="Q23" s="71"/>
      <c r="R23" s="72">
        <f>'K doplnění'!$F$10</f>
        <v>0</v>
      </c>
      <c r="S23" s="73">
        <f t="shared" si="2"/>
        <v>63.49670400000001</v>
      </c>
      <c r="T23" s="74">
        <f t="shared" si="0"/>
        <v>0</v>
      </c>
      <c r="U23" s="74">
        <f t="shared" si="1"/>
        <v>0</v>
      </c>
      <c r="V23" s="2"/>
      <c r="AG23" s="2"/>
      <c r="AH23" s="2"/>
      <c r="AI23" s="2"/>
      <c r="AP23" s="2"/>
      <c r="AQ23" s="2"/>
      <c r="AR23" s="2"/>
      <c r="AZ23" s="2"/>
      <c r="BA23" s="2"/>
      <c r="BB23" s="2"/>
    </row>
    <row r="24" spans="1:54" ht="15">
      <c r="A24" s="87">
        <v>18</v>
      </c>
      <c r="B24" s="88" t="s">
        <v>1</v>
      </c>
      <c r="C24" s="88" t="s">
        <v>4</v>
      </c>
      <c r="D24" s="88" t="s">
        <v>28</v>
      </c>
      <c r="E24" s="88" t="s">
        <v>23</v>
      </c>
      <c r="F24" s="88" t="s">
        <v>181</v>
      </c>
      <c r="G24" s="32" t="s">
        <v>166</v>
      </c>
      <c r="H24" s="89">
        <v>51.49</v>
      </c>
      <c r="I24" s="13"/>
      <c r="J24" s="13">
        <v>1</v>
      </c>
      <c r="K24" s="13"/>
      <c r="L24" s="13"/>
      <c r="M24" s="90">
        <v>1</v>
      </c>
      <c r="N24" s="90">
        <v>1</v>
      </c>
      <c r="O24" s="13">
        <v>1</v>
      </c>
      <c r="P24" s="90">
        <v>1</v>
      </c>
      <c r="Q24" s="91"/>
      <c r="R24" s="92">
        <f>'K doplnění'!$F$7</f>
        <v>0</v>
      </c>
      <c r="S24" s="93">
        <f t="shared" si="2"/>
        <v>1382.259348</v>
      </c>
      <c r="T24" s="94">
        <f t="shared" si="0"/>
        <v>0</v>
      </c>
      <c r="U24" s="94">
        <f t="shared" si="1"/>
        <v>0</v>
      </c>
      <c r="V24" s="2"/>
      <c r="AP24" s="2"/>
      <c r="AQ24" s="2"/>
      <c r="AR24" s="2"/>
      <c r="AZ24" s="2"/>
      <c r="BA24" s="2"/>
      <c r="BB24" s="2"/>
    </row>
    <row r="25" spans="1:54" ht="15">
      <c r="A25" s="95">
        <v>19</v>
      </c>
      <c r="B25" s="96" t="s">
        <v>1</v>
      </c>
      <c r="C25" s="96" t="s">
        <v>4</v>
      </c>
      <c r="D25" s="96" t="s">
        <v>29</v>
      </c>
      <c r="E25" s="96" t="s">
        <v>184</v>
      </c>
      <c r="F25" s="96" t="s">
        <v>171</v>
      </c>
      <c r="G25" s="36" t="s">
        <v>164</v>
      </c>
      <c r="H25" s="97">
        <v>4.45</v>
      </c>
      <c r="I25" s="12"/>
      <c r="J25" s="12">
        <v>1</v>
      </c>
      <c r="K25" s="12"/>
      <c r="L25" s="12"/>
      <c r="M25" s="12">
        <v>1</v>
      </c>
      <c r="N25" s="12">
        <v>1</v>
      </c>
      <c r="O25" s="12"/>
      <c r="P25" s="12">
        <v>1</v>
      </c>
      <c r="Q25" s="30"/>
      <c r="R25" s="98">
        <f>'K doplnění'!$F$9</f>
        <v>0</v>
      </c>
      <c r="S25" s="99">
        <f t="shared" si="2"/>
        <v>117.97780666666667</v>
      </c>
      <c r="T25" s="100">
        <f t="shared" si="0"/>
        <v>0</v>
      </c>
      <c r="U25" s="100">
        <f t="shared" si="1"/>
        <v>0</v>
      </c>
      <c r="V25" s="2"/>
      <c r="AP25" s="2"/>
      <c r="AQ25" s="2"/>
      <c r="AR25" s="2"/>
      <c r="AZ25" s="2"/>
      <c r="BA25" s="2"/>
      <c r="BB25" s="2"/>
    </row>
    <row r="26" spans="1:54" ht="15">
      <c r="A26" s="95">
        <v>20</v>
      </c>
      <c r="B26" s="96" t="s">
        <v>1</v>
      </c>
      <c r="C26" s="96" t="s">
        <v>4</v>
      </c>
      <c r="D26" s="96" t="s">
        <v>30</v>
      </c>
      <c r="E26" s="96" t="s">
        <v>185</v>
      </c>
      <c r="F26" s="96" t="s">
        <v>171</v>
      </c>
      <c r="G26" s="36" t="s">
        <v>164</v>
      </c>
      <c r="H26" s="97">
        <v>1.59</v>
      </c>
      <c r="I26" s="12"/>
      <c r="J26" s="12">
        <v>1</v>
      </c>
      <c r="K26" s="12"/>
      <c r="L26" s="12"/>
      <c r="M26" s="12">
        <v>1</v>
      </c>
      <c r="N26" s="12">
        <v>1</v>
      </c>
      <c r="O26" s="12"/>
      <c r="P26" s="12">
        <v>1</v>
      </c>
      <c r="Q26" s="30"/>
      <c r="R26" s="98">
        <f>'K doplnění'!$F$9</f>
        <v>0</v>
      </c>
      <c r="S26" s="99">
        <f t="shared" si="2"/>
        <v>42.153868</v>
      </c>
      <c r="T26" s="100">
        <f t="shared" si="0"/>
        <v>0</v>
      </c>
      <c r="U26" s="100">
        <f t="shared" si="1"/>
        <v>0</v>
      </c>
      <c r="V26" s="2"/>
      <c r="AP26" s="2"/>
      <c r="AQ26" s="2"/>
      <c r="AR26" s="2"/>
      <c r="AZ26" s="2"/>
      <c r="BA26" s="2"/>
      <c r="BB26" s="2"/>
    </row>
    <row r="27" spans="1:54" ht="15">
      <c r="A27" s="95">
        <v>21</v>
      </c>
      <c r="B27" s="96" t="s">
        <v>1</v>
      </c>
      <c r="C27" s="96" t="s">
        <v>4</v>
      </c>
      <c r="D27" s="96" t="s">
        <v>31</v>
      </c>
      <c r="E27" s="96" t="s">
        <v>186</v>
      </c>
      <c r="F27" s="96" t="s">
        <v>171</v>
      </c>
      <c r="G27" s="36" t="s">
        <v>164</v>
      </c>
      <c r="H27" s="97">
        <v>2.29</v>
      </c>
      <c r="I27" s="12"/>
      <c r="J27" s="12">
        <v>1</v>
      </c>
      <c r="K27" s="12"/>
      <c r="L27" s="12"/>
      <c r="M27" s="12">
        <v>1</v>
      </c>
      <c r="N27" s="12">
        <v>1</v>
      </c>
      <c r="O27" s="12"/>
      <c r="P27" s="12">
        <v>1</v>
      </c>
      <c r="Q27" s="30"/>
      <c r="R27" s="98">
        <f>'K doplnění'!$F$9</f>
        <v>0</v>
      </c>
      <c r="S27" s="99">
        <f t="shared" si="2"/>
        <v>60.71217466666667</v>
      </c>
      <c r="T27" s="100">
        <f t="shared" si="0"/>
        <v>0</v>
      </c>
      <c r="U27" s="100">
        <f t="shared" si="1"/>
        <v>0</v>
      </c>
      <c r="V27" s="2"/>
      <c r="AG27" s="2"/>
      <c r="AH27" s="2"/>
      <c r="AI27" s="2"/>
      <c r="AP27" s="2"/>
      <c r="AQ27" s="2"/>
      <c r="AR27" s="2"/>
      <c r="AZ27" s="2"/>
      <c r="BA27" s="2"/>
      <c r="BB27" s="2"/>
    </row>
    <row r="28" spans="1:54" ht="15">
      <c r="A28" s="95">
        <v>22</v>
      </c>
      <c r="B28" s="96" t="s">
        <v>1</v>
      </c>
      <c r="C28" s="96" t="s">
        <v>4</v>
      </c>
      <c r="D28" s="96" t="s">
        <v>32</v>
      </c>
      <c r="E28" s="96" t="s">
        <v>187</v>
      </c>
      <c r="F28" s="96" t="s">
        <v>171</v>
      </c>
      <c r="G28" s="36" t="s">
        <v>164</v>
      </c>
      <c r="H28" s="97">
        <v>1.3</v>
      </c>
      <c r="I28" s="12"/>
      <c r="J28" s="12">
        <v>1</v>
      </c>
      <c r="K28" s="12"/>
      <c r="L28" s="12"/>
      <c r="M28" s="12">
        <v>1</v>
      </c>
      <c r="N28" s="12">
        <v>1</v>
      </c>
      <c r="O28" s="12"/>
      <c r="P28" s="12">
        <v>1</v>
      </c>
      <c r="Q28" s="30"/>
      <c r="R28" s="98">
        <f>'K doplnění'!$F$9</f>
        <v>0</v>
      </c>
      <c r="S28" s="99">
        <f t="shared" si="2"/>
        <v>34.465426666666666</v>
      </c>
      <c r="T28" s="100">
        <f t="shared" si="0"/>
        <v>0</v>
      </c>
      <c r="U28" s="100">
        <f t="shared" si="1"/>
        <v>0</v>
      </c>
      <c r="V28" s="2"/>
      <c r="AP28" s="2"/>
      <c r="AQ28" s="2"/>
      <c r="AR28" s="2"/>
      <c r="AZ28" s="2"/>
      <c r="BA28" s="2"/>
      <c r="BB28" s="2"/>
    </row>
    <row r="29" spans="1:54" ht="15">
      <c r="A29" s="76">
        <v>23</v>
      </c>
      <c r="B29" s="77" t="s">
        <v>1</v>
      </c>
      <c r="C29" s="77" t="s">
        <v>4</v>
      </c>
      <c r="D29" s="77" t="s">
        <v>33</v>
      </c>
      <c r="E29" s="77" t="s">
        <v>188</v>
      </c>
      <c r="F29" s="77" t="s">
        <v>181</v>
      </c>
      <c r="G29" s="34" t="s">
        <v>167</v>
      </c>
      <c r="H29" s="78">
        <v>31.58</v>
      </c>
      <c r="I29" s="11"/>
      <c r="J29" s="11">
        <v>1</v>
      </c>
      <c r="K29" s="11"/>
      <c r="L29" s="11"/>
      <c r="M29" s="11">
        <v>1</v>
      </c>
      <c r="N29" s="11">
        <v>1</v>
      </c>
      <c r="O29" s="11">
        <v>1</v>
      </c>
      <c r="P29" s="11">
        <v>1</v>
      </c>
      <c r="Q29" s="28"/>
      <c r="R29" s="31">
        <f>'K doplnění'!$F$8</f>
        <v>0</v>
      </c>
      <c r="S29" s="79">
        <f t="shared" si="2"/>
        <v>847.7714159999999</v>
      </c>
      <c r="T29" s="80">
        <f t="shared" si="0"/>
        <v>0</v>
      </c>
      <c r="U29" s="80">
        <f t="shared" si="1"/>
        <v>0</v>
      </c>
      <c r="V29" s="2"/>
      <c r="AP29" s="2"/>
      <c r="AQ29" s="2"/>
      <c r="AR29" s="2"/>
      <c r="AZ29" s="2"/>
      <c r="BA29" s="2"/>
      <c r="BB29" s="2"/>
    </row>
    <row r="30" spans="1:54" ht="15">
      <c r="A30" s="76">
        <v>24</v>
      </c>
      <c r="B30" s="77" t="s">
        <v>1</v>
      </c>
      <c r="C30" s="77" t="s">
        <v>4</v>
      </c>
      <c r="D30" s="77" t="s">
        <v>34</v>
      </c>
      <c r="E30" s="77" t="s">
        <v>41</v>
      </c>
      <c r="F30" s="77" t="s">
        <v>170</v>
      </c>
      <c r="G30" s="34" t="s">
        <v>167</v>
      </c>
      <c r="H30" s="78">
        <v>32.33</v>
      </c>
      <c r="I30" s="11"/>
      <c r="J30" s="11">
        <v>1</v>
      </c>
      <c r="K30" s="11"/>
      <c r="L30" s="11"/>
      <c r="M30" s="11">
        <v>1</v>
      </c>
      <c r="N30" s="11">
        <v>1</v>
      </c>
      <c r="O30" s="11">
        <v>1</v>
      </c>
      <c r="P30" s="11">
        <v>1</v>
      </c>
      <c r="Q30" s="28"/>
      <c r="R30" s="31">
        <f>'K doplnění'!$F$8</f>
        <v>0</v>
      </c>
      <c r="S30" s="79">
        <f t="shared" si="2"/>
        <v>867.905316</v>
      </c>
      <c r="T30" s="80">
        <f t="shared" si="0"/>
        <v>0</v>
      </c>
      <c r="U30" s="80">
        <f t="shared" si="1"/>
        <v>0</v>
      </c>
      <c r="V30" s="2"/>
      <c r="AG30" s="2"/>
      <c r="AH30" s="2"/>
      <c r="AI30" s="2"/>
      <c r="AP30" s="2"/>
      <c r="AQ30" s="2"/>
      <c r="AR30" s="2"/>
      <c r="AZ30" s="2"/>
      <c r="BA30" s="2"/>
      <c r="BB30" s="2"/>
    </row>
    <row r="31" spans="1:54" ht="15">
      <c r="A31" s="81">
        <v>25</v>
      </c>
      <c r="B31" s="82" t="s">
        <v>1</v>
      </c>
      <c r="C31" s="82" t="s">
        <v>4</v>
      </c>
      <c r="D31" s="82" t="s">
        <v>35</v>
      </c>
      <c r="E31" s="82" t="s">
        <v>36</v>
      </c>
      <c r="F31" s="82" t="s">
        <v>171</v>
      </c>
      <c r="G31" s="35" t="s">
        <v>168</v>
      </c>
      <c r="H31" s="83">
        <v>8.27</v>
      </c>
      <c r="I31" s="14"/>
      <c r="J31" s="14"/>
      <c r="K31" s="14"/>
      <c r="L31" s="14"/>
      <c r="M31" s="14"/>
      <c r="N31" s="14"/>
      <c r="O31" s="14"/>
      <c r="P31" s="14">
        <v>1</v>
      </c>
      <c r="Q31" s="29"/>
      <c r="R31" s="84">
        <f>'K doplnění'!$F$11</f>
        <v>0</v>
      </c>
      <c r="S31" s="85">
        <f t="shared" si="2"/>
        <v>1.3783333333333332</v>
      </c>
      <c r="T31" s="86">
        <f t="shared" si="0"/>
        <v>0</v>
      </c>
      <c r="U31" s="86">
        <f t="shared" si="1"/>
        <v>0</v>
      </c>
      <c r="V31" s="2"/>
      <c r="AG31" s="2"/>
      <c r="AH31" s="2"/>
      <c r="AI31" s="2"/>
      <c r="AP31" s="2"/>
      <c r="AQ31" s="2"/>
      <c r="AR31" s="2"/>
      <c r="AZ31" s="2"/>
      <c r="BA31" s="2"/>
      <c r="BB31" s="2"/>
    </row>
    <row r="32" spans="1:54" ht="15">
      <c r="A32" s="57">
        <v>26</v>
      </c>
      <c r="B32" s="58" t="s">
        <v>1</v>
      </c>
      <c r="C32" s="58" t="s">
        <v>4</v>
      </c>
      <c r="D32" s="58" t="s">
        <v>37</v>
      </c>
      <c r="E32" s="58" t="s">
        <v>11</v>
      </c>
      <c r="F32" s="58" t="s">
        <v>171</v>
      </c>
      <c r="G32" s="59" t="s">
        <v>163</v>
      </c>
      <c r="H32" s="60">
        <v>31.97</v>
      </c>
      <c r="I32" s="61"/>
      <c r="J32" s="61">
        <v>1</v>
      </c>
      <c r="K32" s="61"/>
      <c r="L32" s="61"/>
      <c r="M32" s="61">
        <v>1</v>
      </c>
      <c r="N32" s="61">
        <v>1</v>
      </c>
      <c r="O32" s="61"/>
      <c r="P32" s="61">
        <v>1</v>
      </c>
      <c r="Q32" s="62"/>
      <c r="R32" s="63">
        <f>'K doplnění'!$F$6</f>
        <v>0</v>
      </c>
      <c r="S32" s="64">
        <f t="shared" si="2"/>
        <v>847.5843773333334</v>
      </c>
      <c r="T32" s="65">
        <f t="shared" si="0"/>
        <v>0</v>
      </c>
      <c r="U32" s="65">
        <f t="shared" si="1"/>
        <v>0</v>
      </c>
      <c r="V32" s="2"/>
      <c r="AG32" s="2"/>
      <c r="AH32" s="2"/>
      <c r="AI32" s="2"/>
      <c r="AO32" s="2"/>
      <c r="AP32" s="2"/>
      <c r="AQ32" s="2"/>
      <c r="AR32" s="2"/>
      <c r="AZ32" s="2"/>
      <c r="BA32" s="2"/>
      <c r="BB32" s="2"/>
    </row>
    <row r="33" spans="1:54" ht="15">
      <c r="A33" s="57">
        <v>27</v>
      </c>
      <c r="B33" s="58" t="s">
        <v>1</v>
      </c>
      <c r="C33" s="58" t="s">
        <v>4</v>
      </c>
      <c r="D33" s="58" t="s">
        <v>38</v>
      </c>
      <c r="E33" s="58" t="s">
        <v>39</v>
      </c>
      <c r="F33" s="58" t="s">
        <v>182</v>
      </c>
      <c r="G33" s="59" t="s">
        <v>163</v>
      </c>
      <c r="H33" s="60">
        <v>22.14</v>
      </c>
      <c r="I33" s="61"/>
      <c r="J33" s="61">
        <v>1</v>
      </c>
      <c r="K33" s="61"/>
      <c r="L33" s="61"/>
      <c r="M33" s="61">
        <v>1</v>
      </c>
      <c r="N33" s="61">
        <v>1</v>
      </c>
      <c r="O33" s="61"/>
      <c r="P33" s="61">
        <v>1</v>
      </c>
      <c r="Q33" s="62"/>
      <c r="R33" s="63">
        <f>'K doplnění'!$F$6</f>
        <v>0</v>
      </c>
      <c r="S33" s="64">
        <f t="shared" si="2"/>
        <v>586.9727280000001</v>
      </c>
      <c r="T33" s="65">
        <f t="shared" si="0"/>
        <v>0</v>
      </c>
      <c r="U33" s="65">
        <f t="shared" si="1"/>
        <v>0</v>
      </c>
      <c r="V33" s="2"/>
      <c r="AG33" s="2"/>
      <c r="AH33" s="2"/>
      <c r="AI33" s="2"/>
      <c r="AP33" s="2"/>
      <c r="AQ33" s="2"/>
      <c r="AR33" s="2"/>
      <c r="AZ33" s="2"/>
      <c r="BA33" s="2"/>
      <c r="BB33" s="2"/>
    </row>
    <row r="34" spans="1:54" ht="15">
      <c r="A34" s="76">
        <v>28</v>
      </c>
      <c r="B34" s="77" t="s">
        <v>1</v>
      </c>
      <c r="C34" s="77" t="s">
        <v>42</v>
      </c>
      <c r="D34" s="77" t="s">
        <v>40</v>
      </c>
      <c r="E34" s="77" t="s">
        <v>41</v>
      </c>
      <c r="F34" s="77" t="s">
        <v>170</v>
      </c>
      <c r="G34" s="34" t="s">
        <v>167</v>
      </c>
      <c r="H34" s="78">
        <v>173.84</v>
      </c>
      <c r="I34" s="11"/>
      <c r="J34" s="11">
        <v>1</v>
      </c>
      <c r="K34" s="11"/>
      <c r="L34" s="11"/>
      <c r="M34" s="11">
        <v>1</v>
      </c>
      <c r="N34" s="11">
        <v>1</v>
      </c>
      <c r="O34" s="11">
        <v>1</v>
      </c>
      <c r="P34" s="11">
        <v>1</v>
      </c>
      <c r="Q34" s="28"/>
      <c r="R34" s="31">
        <f>'K doplnění'!$F$8</f>
        <v>0</v>
      </c>
      <c r="S34" s="79">
        <f t="shared" si="2"/>
        <v>4666.769568</v>
      </c>
      <c r="T34" s="80">
        <f t="shared" si="0"/>
        <v>0</v>
      </c>
      <c r="U34" s="80">
        <f t="shared" si="1"/>
        <v>0</v>
      </c>
      <c r="V34" s="2"/>
      <c r="AG34" s="2"/>
      <c r="AH34" s="2"/>
      <c r="AI34" s="2"/>
      <c r="AP34" s="2"/>
      <c r="AQ34" s="2"/>
      <c r="AR34" s="2"/>
      <c r="AZ34" s="2"/>
      <c r="BA34" s="2"/>
      <c r="BB34" s="2"/>
    </row>
    <row r="35" spans="1:54" ht="15">
      <c r="A35" s="87">
        <v>29</v>
      </c>
      <c r="B35" s="88" t="s">
        <v>1</v>
      </c>
      <c r="C35" s="88" t="s">
        <v>42</v>
      </c>
      <c r="D35" s="88" t="s">
        <v>43</v>
      </c>
      <c r="E35" s="88" t="s">
        <v>44</v>
      </c>
      <c r="F35" s="88" t="s">
        <v>170</v>
      </c>
      <c r="G35" s="32" t="s">
        <v>166</v>
      </c>
      <c r="H35" s="89">
        <v>30.5</v>
      </c>
      <c r="I35" s="13"/>
      <c r="J35" s="13">
        <v>1</v>
      </c>
      <c r="K35" s="13"/>
      <c r="L35" s="13"/>
      <c r="M35" s="90">
        <v>1</v>
      </c>
      <c r="N35" s="90">
        <v>1</v>
      </c>
      <c r="O35" s="13">
        <v>1</v>
      </c>
      <c r="P35" s="90">
        <v>1</v>
      </c>
      <c r="Q35" s="91"/>
      <c r="R35" s="92">
        <f>'K doplnění'!$F$7</f>
        <v>0</v>
      </c>
      <c r="S35" s="93">
        <f t="shared" si="2"/>
        <v>818.7786</v>
      </c>
      <c r="T35" s="94">
        <f t="shared" si="0"/>
        <v>0</v>
      </c>
      <c r="U35" s="94">
        <f t="shared" si="1"/>
        <v>0</v>
      </c>
      <c r="V35" s="2"/>
      <c r="AG35" s="2"/>
      <c r="AH35" s="2"/>
      <c r="AI35" s="2"/>
      <c r="AP35" s="2"/>
      <c r="AQ35" s="2"/>
      <c r="AR35" s="2"/>
      <c r="AZ35" s="2"/>
      <c r="BA35" s="2"/>
      <c r="BB35" s="2"/>
    </row>
    <row r="36" spans="1:54" ht="15">
      <c r="A36" s="76">
        <v>30</v>
      </c>
      <c r="B36" s="77" t="s">
        <v>1</v>
      </c>
      <c r="C36" s="77" t="s">
        <v>42</v>
      </c>
      <c r="D36" s="77" t="s">
        <v>45</v>
      </c>
      <c r="E36" s="77" t="s">
        <v>41</v>
      </c>
      <c r="F36" s="77" t="s">
        <v>170</v>
      </c>
      <c r="G36" s="34" t="s">
        <v>167</v>
      </c>
      <c r="H36" s="78">
        <v>57.31</v>
      </c>
      <c r="I36" s="11"/>
      <c r="J36" s="11">
        <v>1</v>
      </c>
      <c r="K36" s="11"/>
      <c r="L36" s="11"/>
      <c r="M36" s="11">
        <v>1</v>
      </c>
      <c r="N36" s="11">
        <v>1</v>
      </c>
      <c r="O36" s="11">
        <v>1</v>
      </c>
      <c r="P36" s="11">
        <v>1</v>
      </c>
      <c r="Q36" s="28"/>
      <c r="R36" s="31">
        <f>'K doplnění'!$F$8</f>
        <v>0</v>
      </c>
      <c r="S36" s="79">
        <f t="shared" si="2"/>
        <v>1538.498412</v>
      </c>
      <c r="T36" s="80">
        <f t="shared" si="0"/>
        <v>0</v>
      </c>
      <c r="U36" s="80">
        <f t="shared" si="1"/>
        <v>0</v>
      </c>
      <c r="V36" s="2"/>
      <c r="AG36" s="2"/>
      <c r="AH36" s="2"/>
      <c r="AI36" s="2"/>
      <c r="AP36" s="2"/>
      <c r="AQ36" s="2"/>
      <c r="AR36" s="2"/>
      <c r="AZ36" s="2"/>
      <c r="BA36" s="2"/>
      <c r="BB36" s="2"/>
    </row>
    <row r="37" spans="1:54" ht="15">
      <c r="A37" s="76">
        <v>31</v>
      </c>
      <c r="B37" s="77" t="s">
        <v>1</v>
      </c>
      <c r="C37" s="77" t="s">
        <v>42</v>
      </c>
      <c r="D37" s="77" t="s">
        <v>46</v>
      </c>
      <c r="E37" s="77" t="s">
        <v>41</v>
      </c>
      <c r="F37" s="77" t="s">
        <v>170</v>
      </c>
      <c r="G37" s="34" t="s">
        <v>167</v>
      </c>
      <c r="H37" s="78">
        <v>61.41</v>
      </c>
      <c r="I37" s="11"/>
      <c r="J37" s="11">
        <v>1</v>
      </c>
      <c r="K37" s="11"/>
      <c r="L37" s="11"/>
      <c r="M37" s="11">
        <v>1</v>
      </c>
      <c r="N37" s="11">
        <v>1</v>
      </c>
      <c r="O37" s="11">
        <v>1</v>
      </c>
      <c r="P37" s="11">
        <v>1</v>
      </c>
      <c r="Q37" s="28"/>
      <c r="R37" s="31">
        <f>'K doplnění'!$F$8</f>
        <v>0</v>
      </c>
      <c r="S37" s="79">
        <f t="shared" si="2"/>
        <v>1648.5637319999998</v>
      </c>
      <c r="T37" s="80">
        <f t="shared" si="0"/>
        <v>0</v>
      </c>
      <c r="U37" s="80">
        <f t="shared" si="1"/>
        <v>0</v>
      </c>
      <c r="V37" s="2"/>
      <c r="AP37" s="2"/>
      <c r="AQ37" s="2"/>
      <c r="AR37" s="2"/>
      <c r="AZ37" s="2"/>
      <c r="BA37" s="2"/>
      <c r="BB37" s="2"/>
    </row>
    <row r="38" spans="1:54" ht="15">
      <c r="A38" s="87">
        <v>32</v>
      </c>
      <c r="B38" s="88" t="s">
        <v>1</v>
      </c>
      <c r="C38" s="88" t="s">
        <v>42</v>
      </c>
      <c r="D38" s="88" t="s">
        <v>47</v>
      </c>
      <c r="E38" s="88" t="s">
        <v>48</v>
      </c>
      <c r="F38" s="88" t="s">
        <v>170</v>
      </c>
      <c r="G38" s="32" t="s">
        <v>166</v>
      </c>
      <c r="H38" s="89">
        <v>37.88</v>
      </c>
      <c r="I38" s="13"/>
      <c r="J38" s="13">
        <v>1</v>
      </c>
      <c r="K38" s="13"/>
      <c r="L38" s="13"/>
      <c r="M38" s="90">
        <v>1</v>
      </c>
      <c r="N38" s="90">
        <v>1</v>
      </c>
      <c r="O38" s="13">
        <v>1</v>
      </c>
      <c r="P38" s="90">
        <v>1</v>
      </c>
      <c r="Q38" s="91"/>
      <c r="R38" s="92">
        <f>'K doplnění'!$F$7</f>
        <v>0</v>
      </c>
      <c r="S38" s="93">
        <f t="shared" si="2"/>
        <v>1016.8961760000001</v>
      </c>
      <c r="T38" s="94">
        <f t="shared" si="0"/>
        <v>0</v>
      </c>
      <c r="U38" s="94">
        <f t="shared" si="1"/>
        <v>0</v>
      </c>
      <c r="V38" s="2"/>
      <c r="AG38" s="2"/>
      <c r="AH38" s="2"/>
      <c r="AI38" s="2"/>
      <c r="AP38" s="2"/>
      <c r="AQ38" s="2"/>
      <c r="AR38" s="2"/>
      <c r="AZ38" s="2"/>
      <c r="BA38" s="2"/>
      <c r="BB38" s="2"/>
    </row>
    <row r="39" spans="1:54" ht="15">
      <c r="A39" s="57">
        <v>33</v>
      </c>
      <c r="B39" s="58" t="s">
        <v>1</v>
      </c>
      <c r="C39" s="58" t="s">
        <v>42</v>
      </c>
      <c r="D39" s="58" t="s">
        <v>49</v>
      </c>
      <c r="E39" s="58" t="s">
        <v>50</v>
      </c>
      <c r="F39" s="58" t="s">
        <v>170</v>
      </c>
      <c r="G39" s="59" t="s">
        <v>163</v>
      </c>
      <c r="H39" s="60">
        <v>5.34</v>
      </c>
      <c r="I39" s="61"/>
      <c r="J39" s="61">
        <v>1</v>
      </c>
      <c r="K39" s="61"/>
      <c r="L39" s="61"/>
      <c r="M39" s="61">
        <v>1</v>
      </c>
      <c r="N39" s="61">
        <v>1</v>
      </c>
      <c r="O39" s="61"/>
      <c r="P39" s="61">
        <v>1</v>
      </c>
      <c r="Q39" s="62"/>
      <c r="R39" s="63">
        <f>'K doplnění'!$F$6</f>
        <v>0</v>
      </c>
      <c r="S39" s="64">
        <f t="shared" si="2"/>
        <v>141.573368</v>
      </c>
      <c r="T39" s="65">
        <f t="shared" si="0"/>
        <v>0</v>
      </c>
      <c r="U39" s="65">
        <f t="shared" si="1"/>
        <v>0</v>
      </c>
      <c r="V39" s="2"/>
      <c r="AP39" s="2"/>
      <c r="AQ39" s="2"/>
      <c r="AR39" s="2"/>
      <c r="AZ39" s="2"/>
      <c r="BA39" s="2"/>
      <c r="BB39" s="2"/>
    </row>
    <row r="40" spans="1:54" ht="15">
      <c r="A40" s="87">
        <v>34</v>
      </c>
      <c r="B40" s="88" t="s">
        <v>1</v>
      </c>
      <c r="C40" s="88" t="s">
        <v>42</v>
      </c>
      <c r="D40" s="88" t="s">
        <v>51</v>
      </c>
      <c r="E40" s="88" t="s">
        <v>48</v>
      </c>
      <c r="F40" s="88" t="s">
        <v>170</v>
      </c>
      <c r="G40" s="32" t="s">
        <v>166</v>
      </c>
      <c r="H40" s="89">
        <v>26.26</v>
      </c>
      <c r="I40" s="13"/>
      <c r="J40" s="13">
        <v>1</v>
      </c>
      <c r="K40" s="13"/>
      <c r="L40" s="13"/>
      <c r="M40" s="90">
        <v>1</v>
      </c>
      <c r="N40" s="90">
        <v>1</v>
      </c>
      <c r="O40" s="13">
        <v>1</v>
      </c>
      <c r="P40" s="90">
        <v>1</v>
      </c>
      <c r="Q40" s="91"/>
      <c r="R40" s="92">
        <f>'K doplnění'!$F$7</f>
        <v>0</v>
      </c>
      <c r="S40" s="93">
        <f t="shared" si="2"/>
        <v>704.954952</v>
      </c>
      <c r="T40" s="94">
        <f t="shared" si="0"/>
        <v>0</v>
      </c>
      <c r="U40" s="94">
        <f t="shared" si="1"/>
        <v>0</v>
      </c>
      <c r="V40" s="2"/>
      <c r="AG40" s="2"/>
      <c r="AH40" s="2"/>
      <c r="AI40" s="2"/>
      <c r="AP40" s="2"/>
      <c r="AQ40" s="2"/>
      <c r="AR40" s="2"/>
      <c r="AZ40" s="2"/>
      <c r="BA40" s="2"/>
      <c r="BB40" s="2"/>
    </row>
    <row r="41" spans="1:54" ht="15">
      <c r="A41" s="95">
        <v>35</v>
      </c>
      <c r="B41" s="96" t="s">
        <v>1</v>
      </c>
      <c r="C41" s="96" t="s">
        <v>42</v>
      </c>
      <c r="D41" s="96" t="s">
        <v>52</v>
      </c>
      <c r="E41" s="96" t="s">
        <v>183</v>
      </c>
      <c r="F41" s="96" t="s">
        <v>170</v>
      </c>
      <c r="G41" s="36" t="s">
        <v>164</v>
      </c>
      <c r="H41" s="97">
        <v>4.23</v>
      </c>
      <c r="I41" s="12"/>
      <c r="J41" s="12">
        <v>1</v>
      </c>
      <c r="K41" s="12"/>
      <c r="L41" s="12"/>
      <c r="M41" s="12">
        <v>1</v>
      </c>
      <c r="N41" s="12">
        <v>1</v>
      </c>
      <c r="O41" s="12"/>
      <c r="P41" s="12">
        <v>1</v>
      </c>
      <c r="Q41" s="30"/>
      <c r="R41" s="98">
        <f>'K doplnění'!$F$9</f>
        <v>0</v>
      </c>
      <c r="S41" s="99">
        <f t="shared" si="2"/>
        <v>112.14519600000001</v>
      </c>
      <c r="T41" s="100">
        <f t="shared" si="0"/>
        <v>0</v>
      </c>
      <c r="U41" s="100">
        <f t="shared" si="1"/>
        <v>0</v>
      </c>
      <c r="V41" s="2"/>
      <c r="AG41" s="2"/>
      <c r="AH41" s="2"/>
      <c r="AI41" s="2"/>
      <c r="AP41" s="2"/>
      <c r="AQ41" s="2"/>
      <c r="AR41" s="2"/>
      <c r="AZ41" s="2"/>
      <c r="BA41" s="2"/>
      <c r="BB41" s="2"/>
    </row>
    <row r="42" spans="1:54" ht="15">
      <c r="A42" s="87">
        <v>36</v>
      </c>
      <c r="B42" s="88" t="s">
        <v>1</v>
      </c>
      <c r="C42" s="88" t="s">
        <v>42</v>
      </c>
      <c r="D42" s="88" t="s">
        <v>53</v>
      </c>
      <c r="E42" s="88" t="s">
        <v>23</v>
      </c>
      <c r="F42" s="88" t="s">
        <v>170</v>
      </c>
      <c r="G42" s="32" t="s">
        <v>166</v>
      </c>
      <c r="H42" s="89">
        <v>22.8</v>
      </c>
      <c r="I42" s="13"/>
      <c r="J42" s="13">
        <v>1</v>
      </c>
      <c r="K42" s="13"/>
      <c r="L42" s="13"/>
      <c r="M42" s="90">
        <v>1</v>
      </c>
      <c r="N42" s="90">
        <v>1</v>
      </c>
      <c r="O42" s="13">
        <v>1</v>
      </c>
      <c r="P42" s="90">
        <v>1</v>
      </c>
      <c r="Q42" s="91"/>
      <c r="R42" s="92">
        <f>'K doplnění'!$F$7</f>
        <v>0</v>
      </c>
      <c r="S42" s="93">
        <f t="shared" si="2"/>
        <v>612.07056</v>
      </c>
      <c r="T42" s="94">
        <f t="shared" si="0"/>
        <v>0</v>
      </c>
      <c r="U42" s="94">
        <f t="shared" si="1"/>
        <v>0</v>
      </c>
      <c r="V42" s="2"/>
      <c r="AG42" s="2"/>
      <c r="AH42" s="2"/>
      <c r="AI42" s="2"/>
      <c r="AO42" s="2"/>
      <c r="AP42" s="2"/>
      <c r="AQ42" s="2"/>
      <c r="AR42" s="2"/>
      <c r="AZ42" s="2"/>
      <c r="BA42" s="2"/>
      <c r="BB42" s="2"/>
    </row>
    <row r="43" spans="1:54" ht="15">
      <c r="A43" s="95">
        <v>37</v>
      </c>
      <c r="B43" s="96" t="s">
        <v>1</v>
      </c>
      <c r="C43" s="96" t="s">
        <v>42</v>
      </c>
      <c r="D43" s="96"/>
      <c r="E43" s="96" t="s">
        <v>183</v>
      </c>
      <c r="F43" s="96" t="s">
        <v>170</v>
      </c>
      <c r="G43" s="36" t="s">
        <v>164</v>
      </c>
      <c r="H43" s="97">
        <v>8.2</v>
      </c>
      <c r="I43" s="12"/>
      <c r="J43" s="12">
        <v>1</v>
      </c>
      <c r="K43" s="12"/>
      <c r="L43" s="12"/>
      <c r="M43" s="12">
        <v>1</v>
      </c>
      <c r="N43" s="12">
        <v>1</v>
      </c>
      <c r="O43" s="12"/>
      <c r="P43" s="12">
        <v>1</v>
      </c>
      <c r="Q43" s="30"/>
      <c r="R43" s="98">
        <f>'K doplnění'!$F$9</f>
        <v>0</v>
      </c>
      <c r="S43" s="99">
        <f t="shared" si="2"/>
        <v>217.39730666666665</v>
      </c>
      <c r="T43" s="100">
        <f t="shared" si="0"/>
        <v>0</v>
      </c>
      <c r="U43" s="100">
        <f t="shared" si="1"/>
        <v>0</v>
      </c>
      <c r="V43" s="2"/>
      <c r="AG43" s="2"/>
      <c r="AH43" s="2"/>
      <c r="AI43" s="2"/>
      <c r="AO43" s="2"/>
      <c r="AP43" s="2"/>
      <c r="AQ43" s="2"/>
      <c r="AR43" s="2"/>
      <c r="AZ43" s="2"/>
      <c r="BA43" s="2"/>
      <c r="BB43" s="2"/>
    </row>
    <row r="44" spans="1:54" ht="15">
      <c r="A44" s="87">
        <v>38</v>
      </c>
      <c r="B44" s="88" t="s">
        <v>1</v>
      </c>
      <c r="C44" s="88" t="s">
        <v>42</v>
      </c>
      <c r="D44" s="88" t="s">
        <v>54</v>
      </c>
      <c r="E44" s="88" t="s">
        <v>23</v>
      </c>
      <c r="F44" s="88" t="s">
        <v>170</v>
      </c>
      <c r="G44" s="32" t="s">
        <v>166</v>
      </c>
      <c r="H44" s="89">
        <v>15.1</v>
      </c>
      <c r="I44" s="13"/>
      <c r="J44" s="13">
        <v>1</v>
      </c>
      <c r="K44" s="13"/>
      <c r="L44" s="13"/>
      <c r="M44" s="90">
        <v>1</v>
      </c>
      <c r="N44" s="90">
        <v>1</v>
      </c>
      <c r="O44" s="13">
        <v>1</v>
      </c>
      <c r="P44" s="90">
        <v>1</v>
      </c>
      <c r="Q44" s="91"/>
      <c r="R44" s="92">
        <f>'K doplnění'!$F$7</f>
        <v>0</v>
      </c>
      <c r="S44" s="93">
        <f t="shared" si="2"/>
        <v>405.36252</v>
      </c>
      <c r="T44" s="94">
        <f t="shared" si="0"/>
        <v>0</v>
      </c>
      <c r="U44" s="94">
        <f t="shared" si="1"/>
        <v>0</v>
      </c>
      <c r="V44" s="2"/>
      <c r="AG44" s="2"/>
      <c r="AH44" s="2"/>
      <c r="AI44" s="2"/>
      <c r="AO44" s="2"/>
      <c r="AP44" s="2"/>
      <c r="AQ44" s="2"/>
      <c r="AR44" s="2"/>
      <c r="AZ44" s="2"/>
      <c r="BA44" s="2"/>
      <c r="BB44" s="2"/>
    </row>
    <row r="45" spans="1:54" ht="15">
      <c r="A45" s="95">
        <v>39</v>
      </c>
      <c r="B45" s="96" t="s">
        <v>1</v>
      </c>
      <c r="C45" s="96" t="s">
        <v>42</v>
      </c>
      <c r="D45" s="96"/>
      <c r="E45" s="96" t="s">
        <v>183</v>
      </c>
      <c r="F45" s="96" t="s">
        <v>170</v>
      </c>
      <c r="G45" s="36" t="s">
        <v>164</v>
      </c>
      <c r="H45" s="97">
        <v>4.6</v>
      </c>
      <c r="I45" s="12"/>
      <c r="J45" s="12">
        <v>1</v>
      </c>
      <c r="K45" s="12"/>
      <c r="L45" s="12"/>
      <c r="M45" s="12">
        <v>1</v>
      </c>
      <c r="N45" s="12">
        <v>1</v>
      </c>
      <c r="O45" s="12"/>
      <c r="P45" s="12">
        <v>1</v>
      </c>
      <c r="Q45" s="30"/>
      <c r="R45" s="98">
        <f>'K doplnění'!$F$9</f>
        <v>0</v>
      </c>
      <c r="S45" s="99">
        <f t="shared" si="2"/>
        <v>121.95458666666666</v>
      </c>
      <c r="T45" s="100">
        <f t="shared" si="0"/>
        <v>0</v>
      </c>
      <c r="U45" s="100">
        <f t="shared" si="1"/>
        <v>0</v>
      </c>
      <c r="V45" s="2"/>
      <c r="AG45" s="2"/>
      <c r="AH45" s="2"/>
      <c r="AI45" s="2"/>
      <c r="AP45" s="2"/>
      <c r="AQ45" s="2"/>
      <c r="AR45" s="2"/>
      <c r="AZ45" s="2"/>
      <c r="BA45" s="2"/>
      <c r="BB45" s="2"/>
    </row>
    <row r="46" spans="1:54" ht="15">
      <c r="A46" s="87">
        <v>40</v>
      </c>
      <c r="B46" s="88" t="s">
        <v>1</v>
      </c>
      <c r="C46" s="88" t="s">
        <v>42</v>
      </c>
      <c r="D46" s="88"/>
      <c r="E46" s="88" t="s">
        <v>23</v>
      </c>
      <c r="F46" s="88" t="s">
        <v>170</v>
      </c>
      <c r="G46" s="32" t="s">
        <v>166</v>
      </c>
      <c r="H46" s="89">
        <v>19.5</v>
      </c>
      <c r="I46" s="13"/>
      <c r="J46" s="13">
        <v>1</v>
      </c>
      <c r="K46" s="13"/>
      <c r="L46" s="13"/>
      <c r="M46" s="90">
        <v>1</v>
      </c>
      <c r="N46" s="90">
        <v>1</v>
      </c>
      <c r="O46" s="13">
        <v>1</v>
      </c>
      <c r="P46" s="90">
        <v>1</v>
      </c>
      <c r="Q46" s="91"/>
      <c r="R46" s="92">
        <f>'K doplnění'!$F$7</f>
        <v>0</v>
      </c>
      <c r="S46" s="93">
        <f t="shared" si="2"/>
        <v>523.4814</v>
      </c>
      <c r="T46" s="94">
        <f t="shared" si="0"/>
        <v>0</v>
      </c>
      <c r="U46" s="94">
        <f t="shared" si="1"/>
        <v>0</v>
      </c>
      <c r="V46" s="2"/>
      <c r="AG46" s="2"/>
      <c r="AH46" s="2"/>
      <c r="AI46" s="2"/>
      <c r="AO46" s="2"/>
      <c r="AP46" s="2"/>
      <c r="AQ46" s="2"/>
      <c r="AR46" s="2"/>
      <c r="AZ46" s="2"/>
      <c r="BA46" s="2"/>
      <c r="BB46" s="2"/>
    </row>
    <row r="47" spans="1:54" ht="15">
      <c r="A47" s="87">
        <v>41</v>
      </c>
      <c r="B47" s="88" t="s">
        <v>1</v>
      </c>
      <c r="C47" s="88" t="s">
        <v>42</v>
      </c>
      <c r="D47" s="88" t="s">
        <v>55</v>
      </c>
      <c r="E47" s="88" t="s">
        <v>23</v>
      </c>
      <c r="F47" s="88" t="s">
        <v>170</v>
      </c>
      <c r="G47" s="32" t="s">
        <v>166</v>
      </c>
      <c r="H47" s="89">
        <v>14.91</v>
      </c>
      <c r="I47" s="13"/>
      <c r="J47" s="13">
        <v>1</v>
      </c>
      <c r="K47" s="13"/>
      <c r="L47" s="13"/>
      <c r="M47" s="90">
        <v>1</v>
      </c>
      <c r="N47" s="90">
        <v>1</v>
      </c>
      <c r="O47" s="13">
        <v>1</v>
      </c>
      <c r="P47" s="90">
        <v>1</v>
      </c>
      <c r="Q47" s="91"/>
      <c r="R47" s="92">
        <f>'K doplnění'!$F$7</f>
        <v>0</v>
      </c>
      <c r="S47" s="93">
        <f t="shared" si="2"/>
        <v>400.26193200000006</v>
      </c>
      <c r="T47" s="94">
        <f t="shared" si="0"/>
        <v>0</v>
      </c>
      <c r="U47" s="94">
        <f t="shared" si="1"/>
        <v>0</v>
      </c>
      <c r="V47" s="2"/>
      <c r="AG47" s="2"/>
      <c r="AH47" s="2"/>
      <c r="AI47" s="2"/>
      <c r="AO47" s="2"/>
      <c r="AP47" s="2"/>
      <c r="AQ47" s="2"/>
      <c r="AR47" s="2"/>
      <c r="AZ47" s="2"/>
      <c r="BA47" s="2"/>
      <c r="BB47" s="2"/>
    </row>
    <row r="48" spans="1:54" ht="15">
      <c r="A48" s="87">
        <v>42</v>
      </c>
      <c r="B48" s="88" t="s">
        <v>1</v>
      </c>
      <c r="C48" s="88" t="s">
        <v>42</v>
      </c>
      <c r="D48" s="88" t="s">
        <v>56</v>
      </c>
      <c r="E48" s="88" t="s">
        <v>23</v>
      </c>
      <c r="F48" s="88" t="s">
        <v>170</v>
      </c>
      <c r="G48" s="32" t="s">
        <v>166</v>
      </c>
      <c r="H48" s="89">
        <v>18.04</v>
      </c>
      <c r="I48" s="13"/>
      <c r="J48" s="13">
        <v>1</v>
      </c>
      <c r="K48" s="13"/>
      <c r="L48" s="13"/>
      <c r="M48" s="90">
        <v>1</v>
      </c>
      <c r="N48" s="90">
        <v>1</v>
      </c>
      <c r="O48" s="13">
        <v>1</v>
      </c>
      <c r="P48" s="90">
        <v>1</v>
      </c>
      <c r="Q48" s="91"/>
      <c r="R48" s="92">
        <f>'K doplnění'!$F$7</f>
        <v>0</v>
      </c>
      <c r="S48" s="93">
        <f t="shared" si="2"/>
        <v>484.28740799999997</v>
      </c>
      <c r="T48" s="94">
        <f t="shared" si="0"/>
        <v>0</v>
      </c>
      <c r="U48" s="94">
        <f t="shared" si="1"/>
        <v>0</v>
      </c>
      <c r="V48" s="2"/>
      <c r="AG48" s="2"/>
      <c r="AH48" s="2"/>
      <c r="AI48" s="2"/>
      <c r="AO48" s="2"/>
      <c r="AP48" s="2"/>
      <c r="AQ48" s="2"/>
      <c r="AR48" s="2"/>
      <c r="AZ48" s="2"/>
      <c r="BA48" s="2"/>
      <c r="BB48" s="2"/>
    </row>
    <row r="49" spans="1:54" ht="15">
      <c r="A49" s="95">
        <v>43</v>
      </c>
      <c r="B49" s="96" t="s">
        <v>1</v>
      </c>
      <c r="C49" s="96" t="s">
        <v>42</v>
      </c>
      <c r="D49" s="96"/>
      <c r="E49" s="96" t="s">
        <v>183</v>
      </c>
      <c r="F49" s="96" t="s">
        <v>170</v>
      </c>
      <c r="G49" s="36" t="s">
        <v>164</v>
      </c>
      <c r="H49" s="97">
        <v>10.3</v>
      </c>
      <c r="I49" s="12"/>
      <c r="J49" s="12">
        <v>1</v>
      </c>
      <c r="K49" s="12"/>
      <c r="L49" s="12"/>
      <c r="M49" s="12">
        <v>1</v>
      </c>
      <c r="N49" s="12">
        <v>1</v>
      </c>
      <c r="O49" s="12"/>
      <c r="P49" s="12">
        <v>1</v>
      </c>
      <c r="Q49" s="30"/>
      <c r="R49" s="98">
        <f>'K doplnění'!$F$9</f>
        <v>0</v>
      </c>
      <c r="S49" s="99">
        <f t="shared" si="2"/>
        <v>273.07222666666667</v>
      </c>
      <c r="T49" s="100">
        <f t="shared" si="0"/>
        <v>0</v>
      </c>
      <c r="U49" s="100">
        <f t="shared" si="1"/>
        <v>0</v>
      </c>
      <c r="V49" s="2"/>
      <c r="AG49" s="2"/>
      <c r="AH49" s="2"/>
      <c r="AI49" s="2"/>
      <c r="AP49" s="2"/>
      <c r="AQ49" s="2"/>
      <c r="AR49" s="2"/>
      <c r="AZ49" s="2"/>
      <c r="BA49" s="2"/>
      <c r="BB49" s="2"/>
    </row>
    <row r="50" spans="1:54" ht="15">
      <c r="A50" s="87">
        <v>44</v>
      </c>
      <c r="B50" s="88" t="s">
        <v>1</v>
      </c>
      <c r="C50" s="88" t="s">
        <v>42</v>
      </c>
      <c r="D50" s="88"/>
      <c r="E50" s="88" t="s">
        <v>23</v>
      </c>
      <c r="F50" s="88" t="s">
        <v>170</v>
      </c>
      <c r="G50" s="32" t="s">
        <v>166</v>
      </c>
      <c r="H50" s="89">
        <v>13.5</v>
      </c>
      <c r="I50" s="13"/>
      <c r="J50" s="13">
        <v>1</v>
      </c>
      <c r="K50" s="13"/>
      <c r="L50" s="13"/>
      <c r="M50" s="90">
        <v>1</v>
      </c>
      <c r="N50" s="90">
        <v>1</v>
      </c>
      <c r="O50" s="13">
        <v>1</v>
      </c>
      <c r="P50" s="90">
        <v>1</v>
      </c>
      <c r="Q50" s="91"/>
      <c r="R50" s="92">
        <f>'K doplnění'!$F$7</f>
        <v>0</v>
      </c>
      <c r="S50" s="93">
        <f t="shared" si="2"/>
        <v>362.41020000000003</v>
      </c>
      <c r="T50" s="94">
        <f t="shared" si="0"/>
        <v>0</v>
      </c>
      <c r="U50" s="94">
        <f t="shared" si="1"/>
        <v>0</v>
      </c>
      <c r="V50" s="2"/>
      <c r="AG50" s="2"/>
      <c r="AH50" s="2"/>
      <c r="AI50" s="2"/>
      <c r="AP50" s="2"/>
      <c r="AQ50" s="2"/>
      <c r="AR50" s="2"/>
      <c r="AZ50" s="2"/>
      <c r="BA50" s="2"/>
      <c r="BB50" s="2"/>
    </row>
    <row r="51" spans="1:54" ht="15">
      <c r="A51" s="87">
        <v>45</v>
      </c>
      <c r="B51" s="88" t="s">
        <v>1</v>
      </c>
      <c r="C51" s="88" t="s">
        <v>42</v>
      </c>
      <c r="D51" s="88" t="s">
        <v>57</v>
      </c>
      <c r="E51" s="88" t="s">
        <v>23</v>
      </c>
      <c r="F51" s="88" t="s">
        <v>170</v>
      </c>
      <c r="G51" s="32" t="s">
        <v>166</v>
      </c>
      <c r="H51" s="89">
        <v>24.35</v>
      </c>
      <c r="I51" s="13"/>
      <c r="J51" s="13">
        <v>1</v>
      </c>
      <c r="K51" s="13"/>
      <c r="L51" s="13"/>
      <c r="M51" s="90">
        <v>1</v>
      </c>
      <c r="N51" s="90">
        <v>1</v>
      </c>
      <c r="O51" s="13">
        <v>1</v>
      </c>
      <c r="P51" s="90">
        <v>1</v>
      </c>
      <c r="Q51" s="91"/>
      <c r="R51" s="92">
        <f>'K doplnění'!$F$7</f>
        <v>0</v>
      </c>
      <c r="S51" s="93">
        <f t="shared" si="2"/>
        <v>653.68062</v>
      </c>
      <c r="T51" s="94">
        <f t="shared" si="0"/>
        <v>0</v>
      </c>
      <c r="U51" s="94">
        <f t="shared" si="1"/>
        <v>0</v>
      </c>
      <c r="V51" s="2"/>
      <c r="AG51" s="2"/>
      <c r="AH51" s="2"/>
      <c r="AI51" s="2"/>
      <c r="AO51" s="2"/>
      <c r="AP51" s="2"/>
      <c r="AQ51" s="2"/>
      <c r="AR51" s="2"/>
      <c r="AZ51" s="2"/>
      <c r="BA51" s="2"/>
      <c r="BB51" s="2"/>
    </row>
    <row r="52" spans="1:54" ht="15">
      <c r="A52" s="87">
        <v>46</v>
      </c>
      <c r="B52" s="88" t="s">
        <v>1</v>
      </c>
      <c r="C52" s="88" t="s">
        <v>42</v>
      </c>
      <c r="D52" s="88" t="s">
        <v>58</v>
      </c>
      <c r="E52" s="88" t="s">
        <v>23</v>
      </c>
      <c r="F52" s="88" t="s">
        <v>181</v>
      </c>
      <c r="G52" s="32" t="s">
        <v>166</v>
      </c>
      <c r="H52" s="89">
        <v>15.88</v>
      </c>
      <c r="I52" s="13"/>
      <c r="J52" s="13">
        <v>1</v>
      </c>
      <c r="K52" s="13"/>
      <c r="L52" s="13"/>
      <c r="M52" s="90">
        <v>1</v>
      </c>
      <c r="N52" s="90">
        <v>1</v>
      </c>
      <c r="O52" s="13">
        <v>1</v>
      </c>
      <c r="P52" s="90">
        <v>1</v>
      </c>
      <c r="Q52" s="91"/>
      <c r="R52" s="92">
        <f>'K doplnění'!$F$7</f>
        <v>0</v>
      </c>
      <c r="S52" s="93">
        <f t="shared" si="2"/>
        <v>426.301776</v>
      </c>
      <c r="T52" s="94">
        <f t="shared" si="0"/>
        <v>0</v>
      </c>
      <c r="U52" s="94">
        <f t="shared" si="1"/>
        <v>0</v>
      </c>
      <c r="V52" s="2"/>
      <c r="AG52" s="2"/>
      <c r="AH52" s="2"/>
      <c r="AI52" s="2"/>
      <c r="AO52" s="2"/>
      <c r="AP52" s="2"/>
      <c r="AQ52" s="2"/>
      <c r="AR52" s="2"/>
      <c r="AZ52" s="2"/>
      <c r="BA52" s="2"/>
      <c r="BB52" s="2"/>
    </row>
    <row r="53" spans="1:54" ht="15">
      <c r="A53" s="87">
        <v>47</v>
      </c>
      <c r="B53" s="88" t="s">
        <v>1</v>
      </c>
      <c r="C53" s="88" t="s">
        <v>42</v>
      </c>
      <c r="D53" s="88" t="s">
        <v>59</v>
      </c>
      <c r="E53" s="88" t="s">
        <v>23</v>
      </c>
      <c r="F53" s="88" t="s">
        <v>170</v>
      </c>
      <c r="G53" s="32" t="s">
        <v>166</v>
      </c>
      <c r="H53" s="89">
        <v>20</v>
      </c>
      <c r="I53" s="13"/>
      <c r="J53" s="13">
        <v>1</v>
      </c>
      <c r="K53" s="13"/>
      <c r="L53" s="13"/>
      <c r="M53" s="90">
        <v>1</v>
      </c>
      <c r="N53" s="90">
        <v>1</v>
      </c>
      <c r="O53" s="13">
        <v>1</v>
      </c>
      <c r="P53" s="90">
        <v>1</v>
      </c>
      <c r="Q53" s="91"/>
      <c r="R53" s="92">
        <f>'K doplnění'!$F$7</f>
        <v>0</v>
      </c>
      <c r="S53" s="93">
        <f t="shared" si="2"/>
        <v>536.904</v>
      </c>
      <c r="T53" s="94">
        <f t="shared" si="0"/>
        <v>0</v>
      </c>
      <c r="U53" s="94">
        <f t="shared" si="1"/>
        <v>0</v>
      </c>
      <c r="V53" s="2"/>
      <c r="AG53" s="2"/>
      <c r="AH53" s="2"/>
      <c r="AI53" s="2"/>
      <c r="AP53" s="2"/>
      <c r="AQ53" s="2"/>
      <c r="AR53" s="2"/>
      <c r="AZ53" s="2"/>
      <c r="BA53" s="2"/>
      <c r="BB53" s="2"/>
    </row>
    <row r="54" spans="1:54" ht="15">
      <c r="A54" s="87">
        <v>48</v>
      </c>
      <c r="B54" s="88" t="s">
        <v>1</v>
      </c>
      <c r="C54" s="88" t="s">
        <v>42</v>
      </c>
      <c r="D54" s="88"/>
      <c r="E54" s="88" t="s">
        <v>23</v>
      </c>
      <c r="F54" s="88" t="s">
        <v>170</v>
      </c>
      <c r="G54" s="32" t="s">
        <v>166</v>
      </c>
      <c r="H54" s="89">
        <v>18.4</v>
      </c>
      <c r="I54" s="13"/>
      <c r="J54" s="13">
        <v>1</v>
      </c>
      <c r="K54" s="13"/>
      <c r="L54" s="13"/>
      <c r="M54" s="90">
        <v>1</v>
      </c>
      <c r="N54" s="90">
        <v>1</v>
      </c>
      <c r="O54" s="13">
        <v>1</v>
      </c>
      <c r="P54" s="90">
        <v>1</v>
      </c>
      <c r="Q54" s="91"/>
      <c r="R54" s="92">
        <f>'K doplnění'!$F$7</f>
        <v>0</v>
      </c>
      <c r="S54" s="93">
        <f t="shared" si="2"/>
        <v>493.95167999999995</v>
      </c>
      <c r="T54" s="94">
        <f t="shared" si="0"/>
        <v>0</v>
      </c>
      <c r="U54" s="94">
        <f t="shared" si="1"/>
        <v>0</v>
      </c>
      <c r="V54" s="2"/>
      <c r="AG54" s="2"/>
      <c r="AH54" s="2"/>
      <c r="AI54" s="2"/>
      <c r="AP54" s="2"/>
      <c r="AQ54" s="2"/>
      <c r="AR54" s="2"/>
      <c r="AZ54" s="2"/>
      <c r="BA54" s="2"/>
      <c r="BB54" s="2"/>
    </row>
    <row r="55" spans="1:54" ht="15">
      <c r="A55" s="87">
        <v>49</v>
      </c>
      <c r="B55" s="88" t="s">
        <v>1</v>
      </c>
      <c r="C55" s="88" t="s">
        <v>42</v>
      </c>
      <c r="D55" s="88" t="s">
        <v>60</v>
      </c>
      <c r="E55" s="88" t="s">
        <v>23</v>
      </c>
      <c r="F55" s="88" t="s">
        <v>181</v>
      </c>
      <c r="G55" s="32" t="s">
        <v>166</v>
      </c>
      <c r="H55" s="89">
        <v>13.07</v>
      </c>
      <c r="I55" s="13"/>
      <c r="J55" s="13">
        <v>1</v>
      </c>
      <c r="K55" s="13"/>
      <c r="L55" s="13"/>
      <c r="M55" s="90">
        <v>1</v>
      </c>
      <c r="N55" s="90">
        <v>1</v>
      </c>
      <c r="O55" s="13">
        <v>1</v>
      </c>
      <c r="P55" s="90">
        <v>1</v>
      </c>
      <c r="Q55" s="91"/>
      <c r="R55" s="92">
        <f>'K doplnění'!$F$7</f>
        <v>0</v>
      </c>
      <c r="S55" s="93">
        <f t="shared" si="2"/>
        <v>350.86676400000005</v>
      </c>
      <c r="T55" s="94">
        <f t="shared" si="0"/>
        <v>0</v>
      </c>
      <c r="U55" s="94">
        <f t="shared" si="1"/>
        <v>0</v>
      </c>
      <c r="V55" s="2"/>
      <c r="AP55" s="2"/>
      <c r="AQ55" s="2"/>
      <c r="AR55" s="2"/>
      <c r="AZ55" s="2"/>
      <c r="BA55" s="2"/>
      <c r="BB55" s="2"/>
    </row>
    <row r="56" spans="1:54" ht="15">
      <c r="A56" s="95">
        <v>50</v>
      </c>
      <c r="B56" s="96" t="s">
        <v>1</v>
      </c>
      <c r="C56" s="96" t="s">
        <v>42</v>
      </c>
      <c r="D56" s="96" t="s">
        <v>61</v>
      </c>
      <c r="E56" s="96" t="s">
        <v>62</v>
      </c>
      <c r="F56" s="96" t="s">
        <v>171</v>
      </c>
      <c r="G56" s="36" t="s">
        <v>164</v>
      </c>
      <c r="H56" s="97">
        <v>2.77</v>
      </c>
      <c r="I56" s="12"/>
      <c r="J56" s="12">
        <v>1</v>
      </c>
      <c r="K56" s="12"/>
      <c r="L56" s="12"/>
      <c r="M56" s="12">
        <v>1</v>
      </c>
      <c r="N56" s="12">
        <v>1</v>
      </c>
      <c r="O56" s="12"/>
      <c r="P56" s="12">
        <v>1</v>
      </c>
      <c r="Q56" s="30"/>
      <c r="R56" s="98">
        <f>'K doplnění'!$F$9</f>
        <v>0</v>
      </c>
      <c r="S56" s="99">
        <f t="shared" si="2"/>
        <v>73.43787066666667</v>
      </c>
      <c r="T56" s="100">
        <f t="shared" si="0"/>
        <v>0</v>
      </c>
      <c r="U56" s="100">
        <f t="shared" si="1"/>
        <v>0</v>
      </c>
      <c r="V56" s="2"/>
      <c r="AP56" s="2"/>
      <c r="AQ56" s="2"/>
      <c r="AR56" s="2"/>
      <c r="AZ56" s="2"/>
      <c r="BA56" s="2"/>
      <c r="BB56" s="2"/>
    </row>
    <row r="57" spans="1:54" ht="15">
      <c r="A57" s="95">
        <v>51</v>
      </c>
      <c r="B57" s="96" t="s">
        <v>1</v>
      </c>
      <c r="C57" s="96" t="s">
        <v>42</v>
      </c>
      <c r="D57" s="96" t="s">
        <v>63</v>
      </c>
      <c r="E57" s="96" t="s">
        <v>64</v>
      </c>
      <c r="F57" s="96" t="s">
        <v>171</v>
      </c>
      <c r="G57" s="36" t="s">
        <v>164</v>
      </c>
      <c r="H57" s="97">
        <v>1.14</v>
      </c>
      <c r="I57" s="12"/>
      <c r="J57" s="12">
        <v>1</v>
      </c>
      <c r="K57" s="12"/>
      <c r="L57" s="12"/>
      <c r="M57" s="12">
        <v>1</v>
      </c>
      <c r="N57" s="12">
        <v>1</v>
      </c>
      <c r="O57" s="12"/>
      <c r="P57" s="12">
        <v>1</v>
      </c>
      <c r="Q57" s="30"/>
      <c r="R57" s="98">
        <f>'K doplnění'!$F$9</f>
        <v>0</v>
      </c>
      <c r="S57" s="99">
        <f t="shared" si="2"/>
        <v>30.223527999999998</v>
      </c>
      <c r="T57" s="100">
        <f t="shared" si="0"/>
        <v>0</v>
      </c>
      <c r="U57" s="100">
        <f t="shared" si="1"/>
        <v>0</v>
      </c>
      <c r="V57" s="2"/>
      <c r="AP57" s="2"/>
      <c r="AQ57" s="2"/>
      <c r="AR57" s="2"/>
      <c r="AZ57" s="2"/>
      <c r="BA57" s="2"/>
      <c r="BB57" s="2"/>
    </row>
    <row r="58" spans="1:54" ht="15">
      <c r="A58" s="95">
        <v>52</v>
      </c>
      <c r="B58" s="96" t="s">
        <v>1</v>
      </c>
      <c r="C58" s="96" t="s">
        <v>42</v>
      </c>
      <c r="D58" s="96" t="s">
        <v>65</v>
      </c>
      <c r="E58" s="96" t="s">
        <v>64</v>
      </c>
      <c r="F58" s="96" t="s">
        <v>171</v>
      </c>
      <c r="G58" s="36" t="s">
        <v>164</v>
      </c>
      <c r="H58" s="97">
        <v>2.55</v>
      </c>
      <c r="I58" s="12"/>
      <c r="J58" s="12">
        <v>1</v>
      </c>
      <c r="K58" s="12"/>
      <c r="L58" s="12"/>
      <c r="M58" s="12">
        <v>1</v>
      </c>
      <c r="N58" s="12">
        <v>1</v>
      </c>
      <c r="O58" s="12"/>
      <c r="P58" s="12">
        <v>1</v>
      </c>
      <c r="Q58" s="30"/>
      <c r="R58" s="98">
        <f>'K doplnění'!$F$9</f>
        <v>0</v>
      </c>
      <c r="S58" s="99">
        <f t="shared" si="2"/>
        <v>67.60525999999999</v>
      </c>
      <c r="T58" s="100">
        <f t="shared" si="0"/>
        <v>0</v>
      </c>
      <c r="U58" s="100">
        <f t="shared" si="1"/>
        <v>0</v>
      </c>
      <c r="V58" s="2"/>
      <c r="AG58" s="2"/>
      <c r="AH58" s="2"/>
      <c r="AI58" s="2"/>
      <c r="AP58" s="2"/>
      <c r="AQ58" s="2"/>
      <c r="AR58" s="2"/>
      <c r="AZ58" s="2"/>
      <c r="BA58" s="2"/>
      <c r="BB58" s="2"/>
    </row>
    <row r="59" spans="1:54" ht="15">
      <c r="A59" s="95">
        <v>53</v>
      </c>
      <c r="B59" s="96" t="s">
        <v>1</v>
      </c>
      <c r="C59" s="96" t="s">
        <v>42</v>
      </c>
      <c r="D59" s="96" t="s">
        <v>66</v>
      </c>
      <c r="E59" s="96" t="s">
        <v>64</v>
      </c>
      <c r="F59" s="96" t="s">
        <v>171</v>
      </c>
      <c r="G59" s="36" t="s">
        <v>164</v>
      </c>
      <c r="H59" s="97">
        <v>1.35</v>
      </c>
      <c r="I59" s="12"/>
      <c r="J59" s="12">
        <v>1</v>
      </c>
      <c r="K59" s="12"/>
      <c r="L59" s="12"/>
      <c r="M59" s="12">
        <v>1</v>
      </c>
      <c r="N59" s="12">
        <v>1</v>
      </c>
      <c r="O59" s="12"/>
      <c r="P59" s="12">
        <v>1</v>
      </c>
      <c r="Q59" s="30"/>
      <c r="R59" s="98">
        <f>'K doplnění'!$F$9</f>
        <v>0</v>
      </c>
      <c r="S59" s="99">
        <f t="shared" si="2"/>
        <v>35.79102</v>
      </c>
      <c r="T59" s="100">
        <f t="shared" si="0"/>
        <v>0</v>
      </c>
      <c r="U59" s="100">
        <f t="shared" si="1"/>
        <v>0</v>
      </c>
      <c r="V59" s="2"/>
      <c r="AG59" s="2"/>
      <c r="AH59" s="2"/>
      <c r="AI59" s="2"/>
      <c r="AP59" s="2"/>
      <c r="AQ59" s="2"/>
      <c r="AR59" s="2"/>
      <c r="AZ59" s="2"/>
      <c r="BA59" s="2"/>
      <c r="BB59" s="2"/>
    </row>
    <row r="60" spans="1:54" ht="15">
      <c r="A60" s="95">
        <v>54</v>
      </c>
      <c r="B60" s="96" t="s">
        <v>1</v>
      </c>
      <c r="C60" s="96" t="s">
        <v>42</v>
      </c>
      <c r="D60" s="96" t="s">
        <v>67</v>
      </c>
      <c r="E60" s="96" t="s">
        <v>68</v>
      </c>
      <c r="F60" s="96" t="s">
        <v>171</v>
      </c>
      <c r="G60" s="36" t="s">
        <v>164</v>
      </c>
      <c r="H60" s="97">
        <v>11.16</v>
      </c>
      <c r="I60" s="12"/>
      <c r="J60" s="12">
        <v>1</v>
      </c>
      <c r="K60" s="12"/>
      <c r="L60" s="12"/>
      <c r="M60" s="12">
        <v>1</v>
      </c>
      <c r="N60" s="12">
        <v>1</v>
      </c>
      <c r="O60" s="12"/>
      <c r="P60" s="12">
        <v>1</v>
      </c>
      <c r="Q60" s="30"/>
      <c r="R60" s="98">
        <f>'K doplnění'!$F$9</f>
        <v>0</v>
      </c>
      <c r="S60" s="99">
        <f t="shared" si="2"/>
        <v>295.87243200000006</v>
      </c>
      <c r="T60" s="100">
        <f t="shared" si="0"/>
        <v>0</v>
      </c>
      <c r="U60" s="100">
        <f t="shared" si="1"/>
        <v>0</v>
      </c>
      <c r="V60" s="2"/>
      <c r="AP60" s="2"/>
      <c r="AQ60" s="2"/>
      <c r="AR60" s="2"/>
      <c r="AZ60" s="2"/>
      <c r="BA60" s="2"/>
      <c r="BB60" s="2"/>
    </row>
    <row r="61" spans="1:54" ht="15">
      <c r="A61" s="81">
        <v>55</v>
      </c>
      <c r="B61" s="82" t="s">
        <v>1</v>
      </c>
      <c r="C61" s="82" t="s">
        <v>42</v>
      </c>
      <c r="D61" s="82" t="s">
        <v>69</v>
      </c>
      <c r="E61" s="82" t="s">
        <v>70</v>
      </c>
      <c r="F61" s="82" t="s">
        <v>171</v>
      </c>
      <c r="G61" s="35" t="s">
        <v>168</v>
      </c>
      <c r="H61" s="83">
        <v>3.16</v>
      </c>
      <c r="I61" s="14"/>
      <c r="J61" s="14"/>
      <c r="K61" s="14"/>
      <c r="L61" s="14"/>
      <c r="M61" s="14"/>
      <c r="N61" s="14">
        <v>1</v>
      </c>
      <c r="O61" s="14"/>
      <c r="P61" s="14">
        <v>1</v>
      </c>
      <c r="Q61" s="29"/>
      <c r="R61" s="84">
        <f>'K doplnění'!$F$11</f>
        <v>0</v>
      </c>
      <c r="S61" s="85">
        <f t="shared" si="2"/>
        <v>3.686666666666667</v>
      </c>
      <c r="T61" s="86">
        <f t="shared" si="0"/>
        <v>0</v>
      </c>
      <c r="U61" s="86">
        <f t="shared" si="1"/>
        <v>0</v>
      </c>
      <c r="V61" s="2"/>
      <c r="AG61" s="2"/>
      <c r="AH61" s="2"/>
      <c r="AI61" s="2"/>
      <c r="AP61" s="2"/>
      <c r="AQ61" s="2"/>
      <c r="AR61" s="2"/>
      <c r="AZ61" s="2"/>
      <c r="BA61" s="2"/>
      <c r="BB61" s="2"/>
    </row>
    <row r="62" spans="1:54" ht="15">
      <c r="A62" s="95">
        <v>56</v>
      </c>
      <c r="B62" s="96" t="s">
        <v>1</v>
      </c>
      <c r="C62" s="96" t="s">
        <v>42</v>
      </c>
      <c r="D62" s="96" t="s">
        <v>71</v>
      </c>
      <c r="E62" s="96" t="s">
        <v>72</v>
      </c>
      <c r="F62" s="96" t="s">
        <v>171</v>
      </c>
      <c r="G62" s="36" t="s">
        <v>164</v>
      </c>
      <c r="H62" s="97">
        <v>2.85</v>
      </c>
      <c r="I62" s="12"/>
      <c r="J62" s="12">
        <v>1</v>
      </c>
      <c r="K62" s="12"/>
      <c r="L62" s="12"/>
      <c r="M62" s="12">
        <v>1</v>
      </c>
      <c r="N62" s="12">
        <v>1</v>
      </c>
      <c r="O62" s="12"/>
      <c r="P62" s="12">
        <v>1</v>
      </c>
      <c r="Q62" s="30"/>
      <c r="R62" s="98">
        <f>'K doplnění'!$F$9</f>
        <v>0</v>
      </c>
      <c r="S62" s="99">
        <f t="shared" si="2"/>
        <v>75.55882</v>
      </c>
      <c r="T62" s="100">
        <f t="shared" si="0"/>
        <v>0</v>
      </c>
      <c r="U62" s="100">
        <f t="shared" si="1"/>
        <v>0</v>
      </c>
      <c r="V62" s="2"/>
      <c r="AG62" s="2"/>
      <c r="AH62" s="2"/>
      <c r="AI62" s="2"/>
      <c r="AP62" s="2"/>
      <c r="AQ62" s="2"/>
      <c r="AR62" s="2"/>
      <c r="AZ62" s="2"/>
      <c r="BA62" s="2"/>
      <c r="BB62" s="2"/>
    </row>
    <row r="63" spans="1:54" ht="15">
      <c r="A63" s="95">
        <v>57</v>
      </c>
      <c r="B63" s="96" t="s">
        <v>1</v>
      </c>
      <c r="C63" s="96" t="s">
        <v>42</v>
      </c>
      <c r="D63" s="96" t="s">
        <v>73</v>
      </c>
      <c r="E63" s="96" t="s">
        <v>74</v>
      </c>
      <c r="F63" s="96" t="s">
        <v>171</v>
      </c>
      <c r="G63" s="36" t="s">
        <v>164</v>
      </c>
      <c r="H63" s="97">
        <v>3.18</v>
      </c>
      <c r="I63" s="12"/>
      <c r="J63" s="12">
        <v>1</v>
      </c>
      <c r="K63" s="12"/>
      <c r="L63" s="12"/>
      <c r="M63" s="12">
        <v>1</v>
      </c>
      <c r="N63" s="12">
        <v>1</v>
      </c>
      <c r="O63" s="12"/>
      <c r="P63" s="12">
        <v>1</v>
      </c>
      <c r="Q63" s="30"/>
      <c r="R63" s="98">
        <f>'K doplnění'!$F$9</f>
        <v>0</v>
      </c>
      <c r="S63" s="99">
        <f t="shared" si="2"/>
        <v>84.307736</v>
      </c>
      <c r="T63" s="100">
        <f t="shared" si="0"/>
        <v>0</v>
      </c>
      <c r="U63" s="100">
        <f t="shared" si="1"/>
        <v>0</v>
      </c>
      <c r="V63" s="2"/>
      <c r="AG63" s="2"/>
      <c r="AH63" s="2"/>
      <c r="AI63" s="2"/>
      <c r="AP63" s="2"/>
      <c r="AQ63" s="2"/>
      <c r="AR63" s="2"/>
      <c r="AZ63" s="2"/>
      <c r="BA63" s="2"/>
      <c r="BB63" s="2"/>
    </row>
    <row r="64" spans="1:54" ht="15">
      <c r="A64" s="95">
        <v>58</v>
      </c>
      <c r="B64" s="96" t="s">
        <v>1</v>
      </c>
      <c r="C64" s="96" t="s">
        <v>42</v>
      </c>
      <c r="D64" s="96" t="s">
        <v>75</v>
      </c>
      <c r="E64" s="96" t="s">
        <v>76</v>
      </c>
      <c r="F64" s="96" t="s">
        <v>171</v>
      </c>
      <c r="G64" s="36" t="s">
        <v>164</v>
      </c>
      <c r="H64" s="97">
        <v>2.09</v>
      </c>
      <c r="I64" s="12"/>
      <c r="J64" s="12">
        <v>1</v>
      </c>
      <c r="K64" s="12"/>
      <c r="L64" s="12"/>
      <c r="M64" s="12">
        <v>1</v>
      </c>
      <c r="N64" s="12">
        <v>1</v>
      </c>
      <c r="O64" s="12"/>
      <c r="P64" s="12">
        <v>1</v>
      </c>
      <c r="Q64" s="30"/>
      <c r="R64" s="98">
        <f>'K doplnění'!$F$9</f>
        <v>0</v>
      </c>
      <c r="S64" s="99">
        <f t="shared" si="2"/>
        <v>55.40980133333334</v>
      </c>
      <c r="T64" s="100">
        <f t="shared" si="0"/>
        <v>0</v>
      </c>
      <c r="U64" s="100">
        <f t="shared" si="1"/>
        <v>0</v>
      </c>
      <c r="V64" s="2"/>
      <c r="AP64" s="2"/>
      <c r="AQ64" s="2"/>
      <c r="AR64" s="2"/>
      <c r="AZ64" s="2"/>
      <c r="BA64" s="2"/>
      <c r="BB64" s="2"/>
    </row>
    <row r="65" spans="1:54" ht="15">
      <c r="A65" s="95">
        <v>59</v>
      </c>
      <c r="B65" s="96" t="s">
        <v>1</v>
      </c>
      <c r="C65" s="96" t="s">
        <v>42</v>
      </c>
      <c r="D65" s="96" t="s">
        <v>77</v>
      </c>
      <c r="E65" s="96" t="s">
        <v>78</v>
      </c>
      <c r="F65" s="96" t="s">
        <v>171</v>
      </c>
      <c r="G65" s="36" t="s">
        <v>164</v>
      </c>
      <c r="H65" s="97">
        <v>7.35</v>
      </c>
      <c r="I65" s="12"/>
      <c r="J65" s="12">
        <v>1</v>
      </c>
      <c r="K65" s="12"/>
      <c r="L65" s="12"/>
      <c r="M65" s="12">
        <v>1</v>
      </c>
      <c r="N65" s="12">
        <v>1</v>
      </c>
      <c r="O65" s="12"/>
      <c r="P65" s="12">
        <v>1</v>
      </c>
      <c r="Q65" s="30"/>
      <c r="R65" s="98">
        <f>'K doplnění'!$F$9</f>
        <v>0</v>
      </c>
      <c r="S65" s="99">
        <f t="shared" si="2"/>
        <v>194.86221999999998</v>
      </c>
      <c r="T65" s="100">
        <f t="shared" si="0"/>
        <v>0</v>
      </c>
      <c r="U65" s="100">
        <f t="shared" si="1"/>
        <v>0</v>
      </c>
      <c r="V65" s="2"/>
      <c r="AP65" s="2"/>
      <c r="AQ65" s="2"/>
      <c r="AR65" s="2"/>
      <c r="AZ65" s="2"/>
      <c r="BA65" s="2"/>
      <c r="BB65" s="2"/>
    </row>
    <row r="66" spans="1:54" ht="15">
      <c r="A66" s="95">
        <v>60</v>
      </c>
      <c r="B66" s="96" t="s">
        <v>1</v>
      </c>
      <c r="C66" s="96" t="s">
        <v>42</v>
      </c>
      <c r="D66" s="96" t="s">
        <v>79</v>
      </c>
      <c r="E66" s="96" t="s">
        <v>80</v>
      </c>
      <c r="F66" s="96" t="s">
        <v>171</v>
      </c>
      <c r="G66" s="36" t="s">
        <v>164</v>
      </c>
      <c r="H66" s="97">
        <v>1.73</v>
      </c>
      <c r="I66" s="12"/>
      <c r="J66" s="12">
        <v>1</v>
      </c>
      <c r="K66" s="12"/>
      <c r="L66" s="12"/>
      <c r="M66" s="12">
        <v>1</v>
      </c>
      <c r="N66" s="12">
        <v>1</v>
      </c>
      <c r="O66" s="12"/>
      <c r="P66" s="12">
        <v>1</v>
      </c>
      <c r="Q66" s="30"/>
      <c r="R66" s="98">
        <f>'K doplnění'!$F$9</f>
        <v>0</v>
      </c>
      <c r="S66" s="99">
        <f t="shared" si="2"/>
        <v>45.86552933333333</v>
      </c>
      <c r="T66" s="100">
        <f t="shared" si="0"/>
        <v>0</v>
      </c>
      <c r="U66" s="100">
        <f t="shared" si="1"/>
        <v>0</v>
      </c>
      <c r="V66" s="2"/>
      <c r="AP66" s="2"/>
      <c r="AQ66" s="2"/>
      <c r="AR66" s="2"/>
      <c r="AZ66" s="2"/>
      <c r="BA66" s="2"/>
      <c r="BB66" s="2"/>
    </row>
    <row r="67" spans="1:54" ht="15">
      <c r="A67" s="95">
        <v>61</v>
      </c>
      <c r="B67" s="96" t="s">
        <v>1</v>
      </c>
      <c r="C67" s="96" t="s">
        <v>42</v>
      </c>
      <c r="D67" s="96" t="s">
        <v>81</v>
      </c>
      <c r="E67" s="96" t="s">
        <v>80</v>
      </c>
      <c r="F67" s="96" t="s">
        <v>171</v>
      </c>
      <c r="G67" s="36" t="s">
        <v>164</v>
      </c>
      <c r="H67" s="97">
        <v>0.8</v>
      </c>
      <c r="I67" s="12"/>
      <c r="J67" s="12">
        <v>1</v>
      </c>
      <c r="K67" s="12"/>
      <c r="L67" s="12"/>
      <c r="M67" s="12">
        <v>1</v>
      </c>
      <c r="N67" s="12">
        <v>1</v>
      </c>
      <c r="O67" s="12"/>
      <c r="P67" s="12">
        <v>1</v>
      </c>
      <c r="Q67" s="30"/>
      <c r="R67" s="98">
        <f>'K doplnění'!$F$9</f>
        <v>0</v>
      </c>
      <c r="S67" s="99">
        <f t="shared" si="2"/>
        <v>21.209493333333334</v>
      </c>
      <c r="T67" s="100">
        <f t="shared" si="0"/>
        <v>0</v>
      </c>
      <c r="U67" s="100">
        <f t="shared" si="1"/>
        <v>0</v>
      </c>
      <c r="V67" s="2"/>
      <c r="AP67" s="2"/>
      <c r="AQ67" s="2"/>
      <c r="AR67" s="2"/>
      <c r="AZ67" s="2"/>
      <c r="BA67" s="2"/>
      <c r="BB67" s="2"/>
    </row>
    <row r="68" spans="1:54" ht="15">
      <c r="A68" s="95">
        <v>62</v>
      </c>
      <c r="B68" s="96" t="s">
        <v>1</v>
      </c>
      <c r="C68" s="96" t="s">
        <v>42</v>
      </c>
      <c r="D68" s="96" t="s">
        <v>82</v>
      </c>
      <c r="E68" s="96" t="s">
        <v>80</v>
      </c>
      <c r="F68" s="96" t="s">
        <v>171</v>
      </c>
      <c r="G68" s="36" t="s">
        <v>164</v>
      </c>
      <c r="H68" s="97">
        <v>0.84</v>
      </c>
      <c r="I68" s="12"/>
      <c r="J68" s="12">
        <v>1</v>
      </c>
      <c r="K68" s="12"/>
      <c r="L68" s="12"/>
      <c r="M68" s="12">
        <v>1</v>
      </c>
      <c r="N68" s="12">
        <v>1</v>
      </c>
      <c r="O68" s="12"/>
      <c r="P68" s="12">
        <v>1</v>
      </c>
      <c r="Q68" s="30"/>
      <c r="R68" s="98">
        <f>'K doplnění'!$F$9</f>
        <v>0</v>
      </c>
      <c r="S68" s="99">
        <f t="shared" si="2"/>
        <v>22.269968000000002</v>
      </c>
      <c r="T68" s="100">
        <f t="shared" si="0"/>
        <v>0</v>
      </c>
      <c r="U68" s="100">
        <f t="shared" si="1"/>
        <v>0</v>
      </c>
      <c r="V68" s="2"/>
      <c r="AG68" s="2"/>
      <c r="AH68" s="2"/>
      <c r="AI68" s="2"/>
      <c r="AO68" s="2"/>
      <c r="AP68" s="2"/>
      <c r="AQ68" s="2"/>
      <c r="AR68" s="2"/>
      <c r="AZ68" s="2"/>
      <c r="BA68" s="2"/>
      <c r="BB68" s="2"/>
    </row>
    <row r="69" spans="1:54" ht="15">
      <c r="A69" s="95">
        <v>63</v>
      </c>
      <c r="B69" s="96" t="s">
        <v>1</v>
      </c>
      <c r="C69" s="96" t="s">
        <v>42</v>
      </c>
      <c r="D69" s="96" t="s">
        <v>83</v>
      </c>
      <c r="E69" s="96" t="s">
        <v>80</v>
      </c>
      <c r="F69" s="96" t="s">
        <v>171</v>
      </c>
      <c r="G69" s="36" t="s">
        <v>164</v>
      </c>
      <c r="H69" s="97">
        <v>0.92</v>
      </c>
      <c r="I69" s="12"/>
      <c r="J69" s="12">
        <v>1</v>
      </c>
      <c r="K69" s="12"/>
      <c r="L69" s="12"/>
      <c r="M69" s="12">
        <v>1</v>
      </c>
      <c r="N69" s="12">
        <v>1</v>
      </c>
      <c r="O69" s="12"/>
      <c r="P69" s="12">
        <v>1</v>
      </c>
      <c r="Q69" s="30"/>
      <c r="R69" s="98">
        <f>'K doplnění'!$F$9</f>
        <v>0</v>
      </c>
      <c r="S69" s="99">
        <f t="shared" si="2"/>
        <v>24.390917333333334</v>
      </c>
      <c r="T69" s="100">
        <f t="shared" si="0"/>
        <v>0</v>
      </c>
      <c r="U69" s="100">
        <f t="shared" si="1"/>
        <v>0</v>
      </c>
      <c r="V69" s="2"/>
      <c r="AG69" s="2"/>
      <c r="AH69" s="2"/>
      <c r="AI69" s="2"/>
      <c r="AP69" s="2"/>
      <c r="AQ69" s="2"/>
      <c r="AR69" s="2"/>
      <c r="AZ69" s="2"/>
      <c r="BA69" s="2"/>
      <c r="BB69" s="2"/>
    </row>
    <row r="70" spans="1:54" ht="15">
      <c r="A70" s="76">
        <v>64</v>
      </c>
      <c r="B70" s="77" t="s">
        <v>1</v>
      </c>
      <c r="C70" s="77" t="s">
        <v>42</v>
      </c>
      <c r="D70" s="77" t="s">
        <v>84</v>
      </c>
      <c r="E70" s="77" t="s">
        <v>244</v>
      </c>
      <c r="F70" s="77" t="s">
        <v>170</v>
      </c>
      <c r="G70" s="34" t="s">
        <v>167</v>
      </c>
      <c r="H70" s="78">
        <v>49.13</v>
      </c>
      <c r="I70" s="11"/>
      <c r="J70" s="11">
        <v>1</v>
      </c>
      <c r="K70" s="11"/>
      <c r="L70" s="11"/>
      <c r="M70" s="11">
        <v>1</v>
      </c>
      <c r="N70" s="11">
        <v>1</v>
      </c>
      <c r="O70" s="11">
        <v>1</v>
      </c>
      <c r="P70" s="11">
        <v>1</v>
      </c>
      <c r="Q70" s="28"/>
      <c r="R70" s="31">
        <f>'K doplnění'!$F$8</f>
        <v>0</v>
      </c>
      <c r="S70" s="79">
        <f t="shared" si="2"/>
        <v>1318.904676</v>
      </c>
      <c r="T70" s="80">
        <f t="shared" si="0"/>
        <v>0</v>
      </c>
      <c r="U70" s="80">
        <f t="shared" si="1"/>
        <v>0</v>
      </c>
      <c r="V70" s="2"/>
      <c r="AG70" s="2"/>
      <c r="AH70" s="2"/>
      <c r="AI70" s="2"/>
      <c r="AP70" s="2"/>
      <c r="AQ70" s="2"/>
      <c r="AR70" s="2"/>
      <c r="AZ70" s="2"/>
      <c r="BA70" s="2"/>
      <c r="BB70" s="2"/>
    </row>
    <row r="71" spans="1:54" ht="15">
      <c r="A71" s="57">
        <v>65</v>
      </c>
      <c r="B71" s="58" t="s">
        <v>1</v>
      </c>
      <c r="C71" s="58" t="s">
        <v>42</v>
      </c>
      <c r="D71" s="58" t="s">
        <v>85</v>
      </c>
      <c r="E71" s="58" t="s">
        <v>11</v>
      </c>
      <c r="F71" s="58" t="s">
        <v>171</v>
      </c>
      <c r="G71" s="59" t="s">
        <v>163</v>
      </c>
      <c r="H71" s="60">
        <v>10.93</v>
      </c>
      <c r="I71" s="61"/>
      <c r="J71" s="61">
        <v>1</v>
      </c>
      <c r="K71" s="61"/>
      <c r="L71" s="61"/>
      <c r="M71" s="61">
        <v>1</v>
      </c>
      <c r="N71" s="61">
        <v>1</v>
      </c>
      <c r="O71" s="61"/>
      <c r="P71" s="61">
        <v>1</v>
      </c>
      <c r="Q71" s="62"/>
      <c r="R71" s="63">
        <f>'K doplnění'!$F$6</f>
        <v>0</v>
      </c>
      <c r="S71" s="64">
        <f t="shared" si="2"/>
        <v>289.77470266666666</v>
      </c>
      <c r="T71" s="65">
        <f aca="true" t="shared" si="3" ref="T71:T134">R71*S71</f>
        <v>0</v>
      </c>
      <c r="U71" s="65">
        <f aca="true" t="shared" si="4" ref="U71:U134">T71*12</f>
        <v>0</v>
      </c>
      <c r="V71" s="2"/>
      <c r="AG71" s="2"/>
      <c r="AH71" s="2"/>
      <c r="AI71" s="2"/>
      <c r="AP71" s="2"/>
      <c r="AQ71" s="2"/>
      <c r="AR71" s="2"/>
      <c r="AZ71" s="2"/>
      <c r="BA71" s="2"/>
      <c r="BB71" s="2"/>
    </row>
    <row r="72" spans="1:54" ht="15">
      <c r="A72" s="57">
        <v>66</v>
      </c>
      <c r="B72" s="58" t="s">
        <v>1</v>
      </c>
      <c r="C72" s="58" t="s">
        <v>42</v>
      </c>
      <c r="D72" s="58" t="s">
        <v>86</v>
      </c>
      <c r="E72" s="58" t="s">
        <v>11</v>
      </c>
      <c r="F72" s="58" t="s">
        <v>171</v>
      </c>
      <c r="G72" s="59" t="s">
        <v>163</v>
      </c>
      <c r="H72" s="60">
        <v>16.61</v>
      </c>
      <c r="I72" s="61"/>
      <c r="J72" s="61">
        <v>1</v>
      </c>
      <c r="K72" s="61"/>
      <c r="L72" s="61"/>
      <c r="M72" s="61">
        <v>1</v>
      </c>
      <c r="N72" s="61">
        <v>1</v>
      </c>
      <c r="O72" s="61"/>
      <c r="P72" s="61">
        <v>1</v>
      </c>
      <c r="Q72" s="62"/>
      <c r="R72" s="63">
        <f>'K doplnění'!$F$6</f>
        <v>0</v>
      </c>
      <c r="S72" s="64">
        <f aca="true" t="shared" si="5" ref="S72:S135">(H72*I72*30.4167)+(H72*J72*21)+(H72*K72*4.3452)+(H72*L72*4.3452)+(H72*M72*4.3452)+H72*N72+(H72*O72/3)+(H72*P72/6)+(H72*Q72/12)</f>
        <v>440.3621053333333</v>
      </c>
      <c r="T72" s="65">
        <f t="shared" si="3"/>
        <v>0</v>
      </c>
      <c r="U72" s="65">
        <f t="shared" si="4"/>
        <v>0</v>
      </c>
      <c r="V72" s="2"/>
      <c r="AG72" s="2"/>
      <c r="AH72" s="2"/>
      <c r="AI72" s="2"/>
      <c r="AP72" s="2"/>
      <c r="AQ72" s="2"/>
      <c r="AR72" s="2"/>
      <c r="AZ72" s="2"/>
      <c r="BA72" s="2"/>
      <c r="BB72" s="2"/>
    </row>
    <row r="73" spans="1:54" ht="15">
      <c r="A73" s="57">
        <v>67</v>
      </c>
      <c r="B73" s="58" t="s">
        <v>1</v>
      </c>
      <c r="C73" s="58" t="s">
        <v>42</v>
      </c>
      <c r="D73" s="58" t="s">
        <v>87</v>
      </c>
      <c r="E73" s="58" t="s">
        <v>88</v>
      </c>
      <c r="F73" s="58" t="s">
        <v>171</v>
      </c>
      <c r="G73" s="59" t="s">
        <v>163</v>
      </c>
      <c r="H73" s="60">
        <v>54.4</v>
      </c>
      <c r="I73" s="61"/>
      <c r="J73" s="61">
        <v>1</v>
      </c>
      <c r="K73" s="61"/>
      <c r="L73" s="61"/>
      <c r="M73" s="61">
        <v>1</v>
      </c>
      <c r="N73" s="61">
        <v>1</v>
      </c>
      <c r="O73" s="61"/>
      <c r="P73" s="61">
        <v>1</v>
      </c>
      <c r="Q73" s="62"/>
      <c r="R73" s="63">
        <f>'K doplnění'!$F$6</f>
        <v>0</v>
      </c>
      <c r="S73" s="64">
        <f t="shared" si="5"/>
        <v>1442.2455466666665</v>
      </c>
      <c r="T73" s="65">
        <f t="shared" si="3"/>
        <v>0</v>
      </c>
      <c r="U73" s="65">
        <f t="shared" si="4"/>
        <v>0</v>
      </c>
      <c r="V73" s="2"/>
      <c r="AG73" s="2"/>
      <c r="AH73" s="2"/>
      <c r="AI73" s="2"/>
      <c r="AP73" s="2"/>
      <c r="AQ73" s="2"/>
      <c r="AR73" s="2"/>
      <c r="AZ73" s="2"/>
      <c r="BA73" s="2"/>
      <c r="BB73" s="2"/>
    </row>
    <row r="74" spans="1:54" ht="15">
      <c r="A74" s="57">
        <v>68</v>
      </c>
      <c r="B74" s="58" t="s">
        <v>1</v>
      </c>
      <c r="C74" s="58" t="s">
        <v>42</v>
      </c>
      <c r="D74" s="58" t="s">
        <v>89</v>
      </c>
      <c r="E74" s="58" t="s">
        <v>11</v>
      </c>
      <c r="F74" s="58" t="s">
        <v>171</v>
      </c>
      <c r="G74" s="59" t="s">
        <v>163</v>
      </c>
      <c r="H74" s="60">
        <v>99.28</v>
      </c>
      <c r="I74" s="61"/>
      <c r="J74" s="61">
        <v>1</v>
      </c>
      <c r="K74" s="61"/>
      <c r="L74" s="61"/>
      <c r="M74" s="61">
        <v>1</v>
      </c>
      <c r="N74" s="61">
        <v>1</v>
      </c>
      <c r="O74" s="61"/>
      <c r="P74" s="61">
        <v>1</v>
      </c>
      <c r="Q74" s="62"/>
      <c r="R74" s="63">
        <f>'K doplnění'!$F$6</f>
        <v>0</v>
      </c>
      <c r="S74" s="64">
        <f t="shared" si="5"/>
        <v>2632.0981226666668</v>
      </c>
      <c r="T74" s="65">
        <f t="shared" si="3"/>
        <v>0</v>
      </c>
      <c r="U74" s="65">
        <f t="shared" si="4"/>
        <v>0</v>
      </c>
      <c r="V74" s="2"/>
      <c r="AP74" s="2"/>
      <c r="AQ74" s="2"/>
      <c r="AR74" s="2"/>
      <c r="AZ74" s="2"/>
      <c r="BA74" s="2"/>
      <c r="BB74" s="2"/>
    </row>
    <row r="75" spans="1:54" ht="15">
      <c r="A75" s="57">
        <v>69</v>
      </c>
      <c r="B75" s="58" t="s">
        <v>1</v>
      </c>
      <c r="C75" s="58" t="s">
        <v>42</v>
      </c>
      <c r="D75" s="58" t="s">
        <v>90</v>
      </c>
      <c r="E75" s="58" t="s">
        <v>39</v>
      </c>
      <c r="F75" s="58" t="s">
        <v>182</v>
      </c>
      <c r="G75" s="59" t="s">
        <v>163</v>
      </c>
      <c r="H75" s="60">
        <v>39.78</v>
      </c>
      <c r="I75" s="61"/>
      <c r="J75" s="61">
        <v>1</v>
      </c>
      <c r="K75" s="61"/>
      <c r="L75" s="61"/>
      <c r="M75" s="61">
        <v>1</v>
      </c>
      <c r="N75" s="61">
        <v>1</v>
      </c>
      <c r="O75" s="61"/>
      <c r="P75" s="61">
        <v>1</v>
      </c>
      <c r="Q75" s="62"/>
      <c r="R75" s="63">
        <f>'K doplnění'!$F$6</f>
        <v>0</v>
      </c>
      <c r="S75" s="64">
        <f t="shared" si="5"/>
        <v>1054.6420560000001</v>
      </c>
      <c r="T75" s="65">
        <f t="shared" si="3"/>
        <v>0</v>
      </c>
      <c r="U75" s="65">
        <f t="shared" si="4"/>
        <v>0</v>
      </c>
      <c r="V75" s="2"/>
      <c r="AG75" s="2"/>
      <c r="AH75" s="2"/>
      <c r="AI75" s="2"/>
      <c r="AO75" s="2"/>
      <c r="AP75" s="2"/>
      <c r="AQ75" s="2"/>
      <c r="AR75" s="2"/>
      <c r="AZ75" s="2"/>
      <c r="BA75" s="2"/>
      <c r="BB75" s="2"/>
    </row>
    <row r="76" spans="1:54" ht="15">
      <c r="A76" s="57">
        <v>70</v>
      </c>
      <c r="B76" s="58" t="s">
        <v>1</v>
      </c>
      <c r="C76" s="58" t="s">
        <v>42</v>
      </c>
      <c r="D76" s="58" t="s">
        <v>91</v>
      </c>
      <c r="E76" s="58" t="s">
        <v>92</v>
      </c>
      <c r="F76" s="58" t="s">
        <v>170</v>
      </c>
      <c r="G76" s="59" t="s">
        <v>163</v>
      </c>
      <c r="H76" s="60">
        <v>3.61</v>
      </c>
      <c r="I76" s="61"/>
      <c r="J76" s="61">
        <v>1</v>
      </c>
      <c r="K76" s="61"/>
      <c r="L76" s="61"/>
      <c r="M76" s="61">
        <v>1</v>
      </c>
      <c r="N76" s="61">
        <v>1</v>
      </c>
      <c r="O76" s="61"/>
      <c r="P76" s="61">
        <v>1</v>
      </c>
      <c r="Q76" s="62"/>
      <c r="R76" s="63">
        <f>'K doplnění'!$F$6</f>
        <v>0</v>
      </c>
      <c r="S76" s="64">
        <f t="shared" si="5"/>
        <v>95.70783866666667</v>
      </c>
      <c r="T76" s="65">
        <f t="shared" si="3"/>
        <v>0</v>
      </c>
      <c r="U76" s="65">
        <f t="shared" si="4"/>
        <v>0</v>
      </c>
      <c r="V76" s="2"/>
      <c r="AG76" s="2"/>
      <c r="AH76" s="2"/>
      <c r="AI76" s="2"/>
      <c r="AP76" s="2"/>
      <c r="AQ76" s="2"/>
      <c r="AR76" s="2"/>
      <c r="AZ76" s="2"/>
      <c r="BA76" s="2"/>
      <c r="BB76" s="2"/>
    </row>
    <row r="77" spans="1:54" ht="15">
      <c r="A77" s="76">
        <v>71</v>
      </c>
      <c r="B77" s="77" t="s">
        <v>1</v>
      </c>
      <c r="C77" s="77" t="s">
        <v>94</v>
      </c>
      <c r="D77" s="77" t="s">
        <v>93</v>
      </c>
      <c r="E77" s="77" t="s">
        <v>41</v>
      </c>
      <c r="F77" s="77" t="s">
        <v>170</v>
      </c>
      <c r="G77" s="34" t="s">
        <v>167</v>
      </c>
      <c r="H77" s="78">
        <v>173.32</v>
      </c>
      <c r="I77" s="11"/>
      <c r="J77" s="11">
        <v>1</v>
      </c>
      <c r="K77" s="11"/>
      <c r="L77" s="11"/>
      <c r="M77" s="11">
        <v>1</v>
      </c>
      <c r="N77" s="11">
        <v>1</v>
      </c>
      <c r="O77" s="11">
        <v>1</v>
      </c>
      <c r="P77" s="11">
        <v>1</v>
      </c>
      <c r="Q77" s="28"/>
      <c r="R77" s="31">
        <f>'K doplnění'!$F$8</f>
        <v>0</v>
      </c>
      <c r="S77" s="79">
        <f t="shared" si="5"/>
        <v>4652.810063999999</v>
      </c>
      <c r="T77" s="80">
        <f t="shared" si="3"/>
        <v>0</v>
      </c>
      <c r="U77" s="80">
        <f t="shared" si="4"/>
        <v>0</v>
      </c>
      <c r="V77" s="2"/>
      <c r="AG77" s="2"/>
      <c r="AH77" s="2"/>
      <c r="AI77" s="2"/>
      <c r="AP77" s="2"/>
      <c r="AQ77" s="2"/>
      <c r="AR77" s="2"/>
      <c r="AZ77" s="2"/>
      <c r="BA77" s="2"/>
      <c r="BB77" s="2"/>
    </row>
    <row r="78" spans="1:54" ht="15">
      <c r="A78" s="87">
        <v>72</v>
      </c>
      <c r="B78" s="88" t="s">
        <v>1</v>
      </c>
      <c r="C78" s="88" t="s">
        <v>94</v>
      </c>
      <c r="D78" s="88" t="s">
        <v>95</v>
      </c>
      <c r="E78" s="88" t="s">
        <v>23</v>
      </c>
      <c r="F78" s="88" t="s">
        <v>170</v>
      </c>
      <c r="G78" s="32" t="s">
        <v>166</v>
      </c>
      <c r="H78" s="89">
        <v>20.9</v>
      </c>
      <c r="I78" s="13"/>
      <c r="J78" s="13">
        <v>1</v>
      </c>
      <c r="K78" s="13"/>
      <c r="L78" s="13"/>
      <c r="M78" s="90">
        <v>1</v>
      </c>
      <c r="N78" s="90">
        <v>1</v>
      </c>
      <c r="O78" s="13">
        <v>1</v>
      </c>
      <c r="P78" s="90">
        <v>1</v>
      </c>
      <c r="Q78" s="91"/>
      <c r="R78" s="92">
        <f>'K doplnění'!$F$7</f>
        <v>0</v>
      </c>
      <c r="S78" s="93">
        <f t="shared" si="5"/>
        <v>561.06468</v>
      </c>
      <c r="T78" s="94">
        <f t="shared" si="3"/>
        <v>0</v>
      </c>
      <c r="U78" s="94">
        <f t="shared" si="4"/>
        <v>0</v>
      </c>
      <c r="V78" s="2"/>
      <c r="AG78" s="2"/>
      <c r="AH78" s="2"/>
      <c r="AI78" s="2"/>
      <c r="AP78" s="2"/>
      <c r="AQ78" s="2"/>
      <c r="AR78" s="2"/>
      <c r="AZ78" s="2"/>
      <c r="BA78" s="2"/>
      <c r="BB78" s="2"/>
    </row>
    <row r="79" spans="1:54" ht="15">
      <c r="A79" s="95">
        <v>73</v>
      </c>
      <c r="B79" s="96" t="s">
        <v>1</v>
      </c>
      <c r="C79" s="96" t="s">
        <v>94</v>
      </c>
      <c r="D79" s="96"/>
      <c r="E79" s="96" t="s">
        <v>183</v>
      </c>
      <c r="F79" s="96" t="s">
        <v>170</v>
      </c>
      <c r="G79" s="36" t="s">
        <v>164</v>
      </c>
      <c r="H79" s="97">
        <v>4.7</v>
      </c>
      <c r="I79" s="12"/>
      <c r="J79" s="12">
        <v>1</v>
      </c>
      <c r="K79" s="12"/>
      <c r="L79" s="12"/>
      <c r="M79" s="12">
        <v>1</v>
      </c>
      <c r="N79" s="12">
        <v>1</v>
      </c>
      <c r="O79" s="12"/>
      <c r="P79" s="12">
        <v>1</v>
      </c>
      <c r="Q79" s="30"/>
      <c r="R79" s="98">
        <f>'K doplnění'!$F$9</f>
        <v>0</v>
      </c>
      <c r="S79" s="99">
        <f t="shared" si="5"/>
        <v>124.60577333333335</v>
      </c>
      <c r="T79" s="100">
        <f t="shared" si="3"/>
        <v>0</v>
      </c>
      <c r="U79" s="100">
        <f t="shared" si="4"/>
        <v>0</v>
      </c>
      <c r="V79" s="2"/>
      <c r="AG79" s="2"/>
      <c r="AH79" s="2"/>
      <c r="AI79" s="2"/>
      <c r="AP79" s="2"/>
      <c r="AQ79" s="2"/>
      <c r="AR79" s="2"/>
      <c r="AZ79" s="2"/>
      <c r="BA79" s="2"/>
      <c r="BB79" s="2"/>
    </row>
    <row r="80" spans="1:54" ht="15">
      <c r="A80" s="87">
        <v>74</v>
      </c>
      <c r="B80" s="88" t="s">
        <v>1</v>
      </c>
      <c r="C80" s="88" t="s">
        <v>94</v>
      </c>
      <c r="D80" s="88"/>
      <c r="E80" s="88" t="s">
        <v>23</v>
      </c>
      <c r="F80" s="88" t="s">
        <v>170</v>
      </c>
      <c r="G80" s="32" t="s">
        <v>166</v>
      </c>
      <c r="H80" s="89">
        <v>15.41</v>
      </c>
      <c r="I80" s="13"/>
      <c r="J80" s="13">
        <v>1</v>
      </c>
      <c r="K80" s="13"/>
      <c r="L80" s="13"/>
      <c r="M80" s="90">
        <v>1</v>
      </c>
      <c r="N80" s="90">
        <v>1</v>
      </c>
      <c r="O80" s="13">
        <v>1</v>
      </c>
      <c r="P80" s="90">
        <v>1</v>
      </c>
      <c r="Q80" s="91"/>
      <c r="R80" s="92">
        <f>'K doplnění'!$F$7</f>
        <v>0</v>
      </c>
      <c r="S80" s="93">
        <f t="shared" si="5"/>
        <v>413.68453200000005</v>
      </c>
      <c r="T80" s="94">
        <f t="shared" si="3"/>
        <v>0</v>
      </c>
      <c r="U80" s="94">
        <f t="shared" si="4"/>
        <v>0</v>
      </c>
      <c r="V80" s="2"/>
      <c r="AG80" s="2"/>
      <c r="AH80" s="2"/>
      <c r="AI80" s="2"/>
      <c r="AP80" s="2"/>
      <c r="AQ80" s="2"/>
      <c r="AR80" s="2"/>
      <c r="AZ80" s="2"/>
      <c r="BA80" s="2"/>
      <c r="BB80" s="2"/>
    </row>
    <row r="81" spans="1:54" ht="15">
      <c r="A81" s="87">
        <v>75</v>
      </c>
      <c r="B81" s="88" t="s">
        <v>1</v>
      </c>
      <c r="C81" s="88" t="s">
        <v>94</v>
      </c>
      <c r="D81" s="88" t="s">
        <v>96</v>
      </c>
      <c r="E81" s="88" t="s">
        <v>189</v>
      </c>
      <c r="F81" s="88" t="s">
        <v>170</v>
      </c>
      <c r="G81" s="32" t="s">
        <v>166</v>
      </c>
      <c r="H81" s="89">
        <v>20.4</v>
      </c>
      <c r="I81" s="13"/>
      <c r="J81" s="13">
        <v>1</v>
      </c>
      <c r="K81" s="13"/>
      <c r="L81" s="13"/>
      <c r="M81" s="90">
        <v>1</v>
      </c>
      <c r="N81" s="90">
        <v>1</v>
      </c>
      <c r="O81" s="13">
        <v>1</v>
      </c>
      <c r="P81" s="90">
        <v>1</v>
      </c>
      <c r="Q81" s="91"/>
      <c r="R81" s="92">
        <f>'K doplnění'!$F$7</f>
        <v>0</v>
      </c>
      <c r="S81" s="93">
        <f t="shared" si="5"/>
        <v>547.6420799999999</v>
      </c>
      <c r="T81" s="94">
        <f t="shared" si="3"/>
        <v>0</v>
      </c>
      <c r="U81" s="94">
        <f t="shared" si="4"/>
        <v>0</v>
      </c>
      <c r="V81" s="2"/>
      <c r="AG81" s="2"/>
      <c r="AH81" s="2"/>
      <c r="AI81" s="2"/>
      <c r="AP81" s="2"/>
      <c r="AQ81" s="2"/>
      <c r="AR81" s="2"/>
      <c r="AZ81" s="2"/>
      <c r="BA81" s="2"/>
      <c r="BB81" s="2"/>
    </row>
    <row r="82" spans="1:54" ht="15">
      <c r="A82" s="95">
        <v>76</v>
      </c>
      <c r="B82" s="96" t="s">
        <v>1</v>
      </c>
      <c r="C82" s="96" t="s">
        <v>94</v>
      </c>
      <c r="D82" s="96"/>
      <c r="E82" s="96" t="s">
        <v>183</v>
      </c>
      <c r="F82" s="96" t="s">
        <v>170</v>
      </c>
      <c r="G82" s="36" t="s">
        <v>164</v>
      </c>
      <c r="H82" s="97">
        <v>4.8</v>
      </c>
      <c r="I82" s="12"/>
      <c r="J82" s="12">
        <v>1</v>
      </c>
      <c r="K82" s="12"/>
      <c r="L82" s="12"/>
      <c r="M82" s="12">
        <v>1</v>
      </c>
      <c r="N82" s="12">
        <v>1</v>
      </c>
      <c r="O82" s="12"/>
      <c r="P82" s="12">
        <v>1</v>
      </c>
      <c r="Q82" s="30"/>
      <c r="R82" s="98">
        <f>'K doplnění'!$F$9</f>
        <v>0</v>
      </c>
      <c r="S82" s="99">
        <f t="shared" si="5"/>
        <v>127.25695999999999</v>
      </c>
      <c r="T82" s="100">
        <f t="shared" si="3"/>
        <v>0</v>
      </c>
      <c r="U82" s="100">
        <f t="shared" si="4"/>
        <v>0</v>
      </c>
      <c r="V82" s="2"/>
      <c r="AG82" s="2"/>
      <c r="AH82" s="2"/>
      <c r="AI82" s="2"/>
      <c r="AP82" s="2"/>
      <c r="AQ82" s="2"/>
      <c r="AR82" s="2"/>
      <c r="AZ82" s="2"/>
      <c r="BA82" s="2"/>
      <c r="BB82" s="2"/>
    </row>
    <row r="83" spans="1:54" ht="15">
      <c r="A83" s="87">
        <v>77</v>
      </c>
      <c r="B83" s="88" t="s">
        <v>1</v>
      </c>
      <c r="C83" s="88" t="s">
        <v>94</v>
      </c>
      <c r="D83" s="88"/>
      <c r="E83" s="88" t="s">
        <v>23</v>
      </c>
      <c r="F83" s="88" t="s">
        <v>170</v>
      </c>
      <c r="G83" s="32" t="s">
        <v>166</v>
      </c>
      <c r="H83" s="89">
        <v>16.46</v>
      </c>
      <c r="I83" s="13"/>
      <c r="J83" s="13">
        <v>1</v>
      </c>
      <c r="K83" s="13"/>
      <c r="L83" s="13"/>
      <c r="M83" s="90">
        <v>1</v>
      </c>
      <c r="N83" s="90">
        <v>1</v>
      </c>
      <c r="O83" s="13">
        <v>1</v>
      </c>
      <c r="P83" s="90">
        <v>1</v>
      </c>
      <c r="Q83" s="91"/>
      <c r="R83" s="92">
        <f>'K doplnění'!$F$7</f>
        <v>0</v>
      </c>
      <c r="S83" s="93">
        <f t="shared" si="5"/>
        <v>441.87199200000003</v>
      </c>
      <c r="T83" s="94">
        <f t="shared" si="3"/>
        <v>0</v>
      </c>
      <c r="U83" s="94">
        <f t="shared" si="4"/>
        <v>0</v>
      </c>
      <c r="V83" s="2"/>
      <c r="AG83" s="2"/>
      <c r="AH83" s="2"/>
      <c r="AI83" s="2"/>
      <c r="AP83" s="2"/>
      <c r="AQ83" s="2"/>
      <c r="AR83" s="2"/>
      <c r="AZ83" s="2"/>
      <c r="BA83" s="2"/>
      <c r="BB83" s="2"/>
    </row>
    <row r="84" spans="1:54" ht="15">
      <c r="A84" s="76">
        <v>78</v>
      </c>
      <c r="B84" s="77" t="s">
        <v>1</v>
      </c>
      <c r="C84" s="77" t="s">
        <v>94</v>
      </c>
      <c r="D84" s="77" t="s">
        <v>97</v>
      </c>
      <c r="E84" s="77" t="s">
        <v>41</v>
      </c>
      <c r="F84" s="77" t="s">
        <v>170</v>
      </c>
      <c r="G84" s="34" t="s">
        <v>167</v>
      </c>
      <c r="H84" s="78">
        <v>40.92</v>
      </c>
      <c r="I84" s="11"/>
      <c r="J84" s="11">
        <v>1</v>
      </c>
      <c r="K84" s="11"/>
      <c r="L84" s="11"/>
      <c r="M84" s="11">
        <v>1</v>
      </c>
      <c r="N84" s="11">
        <v>1</v>
      </c>
      <c r="O84" s="11">
        <v>1</v>
      </c>
      <c r="P84" s="11">
        <v>1</v>
      </c>
      <c r="Q84" s="28"/>
      <c r="R84" s="31">
        <f>'K doplnění'!$F$8</f>
        <v>0</v>
      </c>
      <c r="S84" s="79">
        <f t="shared" si="5"/>
        <v>1098.5055840000002</v>
      </c>
      <c r="T84" s="80">
        <f t="shared" si="3"/>
        <v>0</v>
      </c>
      <c r="U84" s="80">
        <f t="shared" si="4"/>
        <v>0</v>
      </c>
      <c r="V84" s="2"/>
      <c r="AG84" s="2"/>
      <c r="AH84" s="2"/>
      <c r="AI84" s="2"/>
      <c r="AP84" s="2"/>
      <c r="AQ84" s="2"/>
      <c r="AR84" s="2"/>
      <c r="AZ84" s="2"/>
      <c r="BA84" s="2"/>
      <c r="BB84" s="2"/>
    </row>
    <row r="85" spans="1:54" ht="15">
      <c r="A85" s="76">
        <v>79</v>
      </c>
      <c r="B85" s="77" t="s">
        <v>1</v>
      </c>
      <c r="C85" s="77" t="s">
        <v>94</v>
      </c>
      <c r="D85" s="77" t="s">
        <v>98</v>
      </c>
      <c r="E85" s="77" t="s">
        <v>190</v>
      </c>
      <c r="F85" s="77" t="s">
        <v>170</v>
      </c>
      <c r="G85" s="34" t="s">
        <v>167</v>
      </c>
      <c r="H85" s="78">
        <v>43.34</v>
      </c>
      <c r="I85" s="11"/>
      <c r="J85" s="11">
        <v>1</v>
      </c>
      <c r="K85" s="11"/>
      <c r="L85" s="11"/>
      <c r="M85" s="11">
        <v>1</v>
      </c>
      <c r="N85" s="11">
        <v>1</v>
      </c>
      <c r="O85" s="11">
        <v>1</v>
      </c>
      <c r="P85" s="11">
        <v>1</v>
      </c>
      <c r="Q85" s="28"/>
      <c r="R85" s="31">
        <f>'K doplnění'!$F$8</f>
        <v>0</v>
      </c>
      <c r="S85" s="79">
        <f t="shared" si="5"/>
        <v>1163.470968</v>
      </c>
      <c r="T85" s="80">
        <f t="shared" si="3"/>
        <v>0</v>
      </c>
      <c r="U85" s="80">
        <f t="shared" si="4"/>
        <v>0</v>
      </c>
      <c r="V85" s="2"/>
      <c r="AG85" s="2"/>
      <c r="AH85" s="2"/>
      <c r="AI85" s="2"/>
      <c r="AP85" s="2"/>
      <c r="AQ85" s="2"/>
      <c r="AR85" s="2"/>
      <c r="AZ85" s="2"/>
      <c r="BA85" s="2"/>
      <c r="BB85" s="2"/>
    </row>
    <row r="86" spans="1:54" ht="15">
      <c r="A86" s="87">
        <v>80</v>
      </c>
      <c r="B86" s="88" t="s">
        <v>1</v>
      </c>
      <c r="C86" s="88" t="s">
        <v>94</v>
      </c>
      <c r="D86" s="88" t="s">
        <v>99</v>
      </c>
      <c r="E86" s="88" t="s">
        <v>23</v>
      </c>
      <c r="F86" s="88" t="s">
        <v>170</v>
      </c>
      <c r="G86" s="32" t="s">
        <v>166</v>
      </c>
      <c r="H86" s="89">
        <v>10.98</v>
      </c>
      <c r="I86" s="13"/>
      <c r="J86" s="13">
        <v>1</v>
      </c>
      <c r="K86" s="13"/>
      <c r="L86" s="13"/>
      <c r="M86" s="90">
        <v>1</v>
      </c>
      <c r="N86" s="90">
        <v>1</v>
      </c>
      <c r="O86" s="13">
        <v>1</v>
      </c>
      <c r="P86" s="90">
        <v>1</v>
      </c>
      <c r="Q86" s="91"/>
      <c r="R86" s="92">
        <f>'K doplnění'!$F$7</f>
        <v>0</v>
      </c>
      <c r="S86" s="93">
        <f t="shared" si="5"/>
        <v>294.76029600000004</v>
      </c>
      <c r="T86" s="94">
        <f t="shared" si="3"/>
        <v>0</v>
      </c>
      <c r="U86" s="94">
        <f t="shared" si="4"/>
        <v>0</v>
      </c>
      <c r="V86" s="2"/>
      <c r="AG86" s="2"/>
      <c r="AH86" s="2"/>
      <c r="AI86" s="2"/>
      <c r="AP86" s="2"/>
      <c r="AQ86" s="2"/>
      <c r="AR86" s="2"/>
      <c r="AZ86" s="2"/>
      <c r="BA86" s="2"/>
      <c r="BB86" s="2"/>
    </row>
    <row r="87" spans="1:54" ht="15">
      <c r="A87" s="95">
        <v>81</v>
      </c>
      <c r="B87" s="96" t="s">
        <v>1</v>
      </c>
      <c r="C87" s="96" t="s">
        <v>94</v>
      </c>
      <c r="D87" s="96"/>
      <c r="E87" s="96" t="s">
        <v>183</v>
      </c>
      <c r="F87" s="96" t="s">
        <v>170</v>
      </c>
      <c r="G87" s="36" t="s">
        <v>164</v>
      </c>
      <c r="H87" s="97">
        <v>11.45</v>
      </c>
      <c r="I87" s="12"/>
      <c r="J87" s="12">
        <v>1</v>
      </c>
      <c r="K87" s="12"/>
      <c r="L87" s="12"/>
      <c r="M87" s="12">
        <v>1</v>
      </c>
      <c r="N87" s="12">
        <v>1</v>
      </c>
      <c r="O87" s="12"/>
      <c r="P87" s="12">
        <v>1</v>
      </c>
      <c r="Q87" s="30"/>
      <c r="R87" s="98">
        <f>'K doplnění'!$F$9</f>
        <v>0</v>
      </c>
      <c r="S87" s="99">
        <f t="shared" si="5"/>
        <v>303.56087333333335</v>
      </c>
      <c r="T87" s="100">
        <f t="shared" si="3"/>
        <v>0</v>
      </c>
      <c r="U87" s="100">
        <f t="shared" si="4"/>
        <v>0</v>
      </c>
      <c r="V87" s="2"/>
      <c r="AG87" s="2"/>
      <c r="AH87" s="2"/>
      <c r="AI87" s="2"/>
      <c r="AP87" s="2"/>
      <c r="AQ87" s="2"/>
      <c r="AR87" s="2"/>
      <c r="AZ87" s="2"/>
      <c r="BA87" s="2"/>
      <c r="BB87" s="2"/>
    </row>
    <row r="88" spans="1:54" ht="15">
      <c r="A88" s="87">
        <v>82</v>
      </c>
      <c r="B88" s="88" t="s">
        <v>1</v>
      </c>
      <c r="C88" s="88" t="s">
        <v>94</v>
      </c>
      <c r="D88" s="88"/>
      <c r="E88" s="88" t="s">
        <v>23</v>
      </c>
      <c r="F88" s="88" t="s">
        <v>170</v>
      </c>
      <c r="G88" s="32" t="s">
        <v>166</v>
      </c>
      <c r="H88" s="89">
        <v>11.31</v>
      </c>
      <c r="I88" s="13"/>
      <c r="J88" s="13">
        <v>1</v>
      </c>
      <c r="K88" s="13"/>
      <c r="L88" s="13"/>
      <c r="M88" s="90">
        <v>1</v>
      </c>
      <c r="N88" s="90">
        <v>1</v>
      </c>
      <c r="O88" s="13">
        <v>1</v>
      </c>
      <c r="P88" s="90">
        <v>1</v>
      </c>
      <c r="Q88" s="91"/>
      <c r="R88" s="92">
        <f>'K doplnění'!$F$7</f>
        <v>0</v>
      </c>
      <c r="S88" s="93">
        <f t="shared" si="5"/>
        <v>303.619212</v>
      </c>
      <c r="T88" s="94">
        <f t="shared" si="3"/>
        <v>0</v>
      </c>
      <c r="U88" s="94">
        <f t="shared" si="4"/>
        <v>0</v>
      </c>
      <c r="V88" s="2"/>
      <c r="AG88" s="2"/>
      <c r="AH88" s="2"/>
      <c r="AI88" s="2"/>
      <c r="AP88" s="2"/>
      <c r="AQ88" s="2"/>
      <c r="AR88" s="2"/>
      <c r="AZ88" s="2"/>
      <c r="BA88" s="2"/>
      <c r="BB88" s="2"/>
    </row>
    <row r="89" spans="1:54" ht="15">
      <c r="A89" s="87">
        <v>83</v>
      </c>
      <c r="B89" s="88" t="s">
        <v>1</v>
      </c>
      <c r="C89" s="88" t="s">
        <v>94</v>
      </c>
      <c r="D89" s="88" t="s">
        <v>100</v>
      </c>
      <c r="E89" s="88" t="s">
        <v>23</v>
      </c>
      <c r="F89" s="88" t="s">
        <v>181</v>
      </c>
      <c r="G89" s="32" t="s">
        <v>166</v>
      </c>
      <c r="H89" s="89">
        <v>20.77</v>
      </c>
      <c r="I89" s="13"/>
      <c r="J89" s="13">
        <v>1</v>
      </c>
      <c r="K89" s="13"/>
      <c r="L89" s="13"/>
      <c r="M89" s="90">
        <v>1</v>
      </c>
      <c r="N89" s="90">
        <v>1</v>
      </c>
      <c r="O89" s="13">
        <v>1</v>
      </c>
      <c r="P89" s="90">
        <v>1</v>
      </c>
      <c r="Q89" s="91"/>
      <c r="R89" s="92">
        <f>'K doplnění'!$F$7</f>
        <v>0</v>
      </c>
      <c r="S89" s="93">
        <f t="shared" si="5"/>
        <v>557.574804</v>
      </c>
      <c r="T89" s="94">
        <f t="shared" si="3"/>
        <v>0</v>
      </c>
      <c r="U89" s="94">
        <f t="shared" si="4"/>
        <v>0</v>
      </c>
      <c r="V89" s="2"/>
      <c r="AG89" s="2"/>
      <c r="AH89" s="2"/>
      <c r="AI89" s="2"/>
      <c r="AP89" s="2"/>
      <c r="AQ89" s="2"/>
      <c r="AR89" s="2"/>
      <c r="AZ89" s="2"/>
      <c r="BA89" s="2"/>
      <c r="BB89" s="2"/>
    </row>
    <row r="90" spans="1:54" ht="15">
      <c r="A90" s="57">
        <v>84</v>
      </c>
      <c r="B90" s="58" t="s">
        <v>1</v>
      </c>
      <c r="C90" s="58" t="s">
        <v>94</v>
      </c>
      <c r="D90" s="58" t="s">
        <v>101</v>
      </c>
      <c r="E90" s="58" t="s">
        <v>50</v>
      </c>
      <c r="F90" s="58" t="s">
        <v>181</v>
      </c>
      <c r="G90" s="59" t="s">
        <v>163</v>
      </c>
      <c r="H90" s="60">
        <v>10.18</v>
      </c>
      <c r="I90" s="61"/>
      <c r="J90" s="61">
        <v>1</v>
      </c>
      <c r="K90" s="61"/>
      <c r="L90" s="61"/>
      <c r="M90" s="61">
        <v>1</v>
      </c>
      <c r="N90" s="61">
        <v>1</v>
      </c>
      <c r="O90" s="61"/>
      <c r="P90" s="61">
        <v>1</v>
      </c>
      <c r="Q90" s="62"/>
      <c r="R90" s="63">
        <f>'K doplnění'!$F$6</f>
        <v>0</v>
      </c>
      <c r="S90" s="64">
        <f t="shared" si="5"/>
        <v>269.8908026666667</v>
      </c>
      <c r="T90" s="65">
        <f t="shared" si="3"/>
        <v>0</v>
      </c>
      <c r="U90" s="65">
        <f t="shared" si="4"/>
        <v>0</v>
      </c>
      <c r="V90" s="2"/>
      <c r="AG90" s="2"/>
      <c r="AH90" s="2"/>
      <c r="AI90" s="2"/>
      <c r="AP90" s="2"/>
      <c r="AQ90" s="2"/>
      <c r="AR90" s="2"/>
      <c r="AZ90" s="2"/>
      <c r="BA90" s="2"/>
      <c r="BB90" s="2"/>
    </row>
    <row r="91" spans="1:54" ht="15">
      <c r="A91" s="76">
        <v>85</v>
      </c>
      <c r="B91" s="77" t="s">
        <v>1</v>
      </c>
      <c r="C91" s="77" t="s">
        <v>94</v>
      </c>
      <c r="D91" s="77" t="s">
        <v>102</v>
      </c>
      <c r="E91" s="77" t="s">
        <v>191</v>
      </c>
      <c r="F91" s="77" t="s">
        <v>181</v>
      </c>
      <c r="G91" s="34" t="s">
        <v>167</v>
      </c>
      <c r="H91" s="78">
        <v>45.37</v>
      </c>
      <c r="I91" s="11"/>
      <c r="J91" s="11">
        <v>1</v>
      </c>
      <c r="K91" s="11"/>
      <c r="L91" s="11"/>
      <c r="M91" s="11">
        <v>1</v>
      </c>
      <c r="N91" s="11">
        <v>1</v>
      </c>
      <c r="O91" s="11">
        <v>1</v>
      </c>
      <c r="P91" s="11">
        <v>1</v>
      </c>
      <c r="Q91" s="28"/>
      <c r="R91" s="31">
        <f>'K doplnění'!$F$8</f>
        <v>0</v>
      </c>
      <c r="S91" s="79">
        <f t="shared" si="5"/>
        <v>1217.9667239999999</v>
      </c>
      <c r="T91" s="80">
        <f t="shared" si="3"/>
        <v>0</v>
      </c>
      <c r="U91" s="80">
        <f t="shared" si="4"/>
        <v>0</v>
      </c>
      <c r="V91" s="2"/>
      <c r="AG91" s="2"/>
      <c r="AH91" s="2"/>
      <c r="AI91" s="2"/>
      <c r="AP91" s="2"/>
      <c r="AQ91" s="2"/>
      <c r="AR91" s="2"/>
      <c r="AZ91" s="2"/>
      <c r="BA91" s="2"/>
      <c r="BB91" s="2"/>
    </row>
    <row r="92" spans="1:54" ht="15">
      <c r="A92" s="87">
        <v>86</v>
      </c>
      <c r="B92" s="88" t="s">
        <v>1</v>
      </c>
      <c r="C92" s="88" t="s">
        <v>94</v>
      </c>
      <c r="D92" s="88" t="s">
        <v>103</v>
      </c>
      <c r="E92" s="88" t="s">
        <v>189</v>
      </c>
      <c r="F92" s="88" t="s">
        <v>181</v>
      </c>
      <c r="G92" s="32" t="s">
        <v>166</v>
      </c>
      <c r="H92" s="89">
        <v>32.51</v>
      </c>
      <c r="I92" s="13"/>
      <c r="J92" s="13">
        <v>1</v>
      </c>
      <c r="K92" s="13"/>
      <c r="L92" s="13"/>
      <c r="M92" s="90">
        <v>1</v>
      </c>
      <c r="N92" s="90">
        <v>1</v>
      </c>
      <c r="O92" s="13">
        <v>1</v>
      </c>
      <c r="P92" s="90">
        <v>1</v>
      </c>
      <c r="Q92" s="91"/>
      <c r="R92" s="92">
        <f>'K doplnění'!$F$7</f>
        <v>0</v>
      </c>
      <c r="S92" s="93">
        <f t="shared" si="5"/>
        <v>872.737452</v>
      </c>
      <c r="T92" s="94">
        <f t="shared" si="3"/>
        <v>0</v>
      </c>
      <c r="U92" s="94">
        <f t="shared" si="4"/>
        <v>0</v>
      </c>
      <c r="V92" s="2"/>
      <c r="AG92" s="2"/>
      <c r="AH92" s="2"/>
      <c r="AI92" s="2"/>
      <c r="AP92" s="2"/>
      <c r="AQ92" s="2"/>
      <c r="AR92" s="2"/>
      <c r="AZ92" s="2"/>
      <c r="BA92" s="2"/>
      <c r="BB92" s="2"/>
    </row>
    <row r="93" spans="1:54" ht="15">
      <c r="A93" s="87">
        <v>87</v>
      </c>
      <c r="B93" s="88" t="s">
        <v>1</v>
      </c>
      <c r="C93" s="88" t="s">
        <v>94</v>
      </c>
      <c r="D93" s="88" t="s">
        <v>104</v>
      </c>
      <c r="E93" s="88" t="s">
        <v>23</v>
      </c>
      <c r="F93" s="88" t="s">
        <v>170</v>
      </c>
      <c r="G93" s="32" t="s">
        <v>166</v>
      </c>
      <c r="H93" s="89">
        <v>19.4</v>
      </c>
      <c r="I93" s="13"/>
      <c r="J93" s="13">
        <v>1</v>
      </c>
      <c r="K93" s="13"/>
      <c r="L93" s="13"/>
      <c r="M93" s="90">
        <v>1</v>
      </c>
      <c r="N93" s="90">
        <v>1</v>
      </c>
      <c r="O93" s="13">
        <v>1</v>
      </c>
      <c r="P93" s="90">
        <v>1</v>
      </c>
      <c r="Q93" s="91"/>
      <c r="R93" s="92">
        <f>'K doplnění'!$F$7</f>
        <v>0</v>
      </c>
      <c r="S93" s="93">
        <f t="shared" si="5"/>
        <v>520.79688</v>
      </c>
      <c r="T93" s="94">
        <f t="shared" si="3"/>
        <v>0</v>
      </c>
      <c r="U93" s="94">
        <f t="shared" si="4"/>
        <v>0</v>
      </c>
      <c r="V93" s="2"/>
      <c r="AG93" s="2"/>
      <c r="AH93" s="2"/>
      <c r="AI93" s="2"/>
      <c r="AP93" s="2"/>
      <c r="AQ93" s="2"/>
      <c r="AR93" s="2"/>
      <c r="AZ93" s="2"/>
      <c r="BA93" s="2"/>
      <c r="BB93" s="2"/>
    </row>
    <row r="94" spans="1:54" ht="15">
      <c r="A94" s="87">
        <v>88</v>
      </c>
      <c r="B94" s="88" t="s">
        <v>1</v>
      </c>
      <c r="C94" s="88" t="s">
        <v>94</v>
      </c>
      <c r="D94" s="88" t="s">
        <v>105</v>
      </c>
      <c r="E94" s="88" t="s">
        <v>23</v>
      </c>
      <c r="F94" s="88" t="s">
        <v>170</v>
      </c>
      <c r="G94" s="32" t="s">
        <v>166</v>
      </c>
      <c r="H94" s="89">
        <v>15</v>
      </c>
      <c r="I94" s="13"/>
      <c r="J94" s="13">
        <v>1</v>
      </c>
      <c r="K94" s="13"/>
      <c r="L94" s="13"/>
      <c r="M94" s="90">
        <v>1</v>
      </c>
      <c r="N94" s="90">
        <v>1</v>
      </c>
      <c r="O94" s="13">
        <v>1</v>
      </c>
      <c r="P94" s="90">
        <v>1</v>
      </c>
      <c r="Q94" s="91"/>
      <c r="R94" s="92">
        <f>'K doplnění'!$F$7</f>
        <v>0</v>
      </c>
      <c r="S94" s="93">
        <f t="shared" si="5"/>
        <v>402.678</v>
      </c>
      <c r="T94" s="94">
        <f t="shared" si="3"/>
        <v>0</v>
      </c>
      <c r="U94" s="94">
        <f t="shared" si="4"/>
        <v>0</v>
      </c>
      <c r="V94" s="2"/>
      <c r="AG94" s="2"/>
      <c r="AH94" s="2"/>
      <c r="AI94" s="2"/>
      <c r="AP94" s="2"/>
      <c r="AQ94" s="2"/>
      <c r="AR94" s="2"/>
      <c r="AZ94" s="2"/>
      <c r="BA94" s="2"/>
      <c r="BB94" s="2"/>
    </row>
    <row r="95" spans="1:54" ht="15">
      <c r="A95" s="95">
        <v>89</v>
      </c>
      <c r="B95" s="96" t="s">
        <v>1</v>
      </c>
      <c r="C95" s="96" t="s">
        <v>94</v>
      </c>
      <c r="D95" s="96"/>
      <c r="E95" s="96" t="s">
        <v>183</v>
      </c>
      <c r="F95" s="96" t="s">
        <v>170</v>
      </c>
      <c r="G95" s="36" t="s">
        <v>164</v>
      </c>
      <c r="H95" s="97">
        <v>4.35</v>
      </c>
      <c r="I95" s="12"/>
      <c r="J95" s="12">
        <v>1</v>
      </c>
      <c r="K95" s="12"/>
      <c r="L95" s="12"/>
      <c r="M95" s="12">
        <v>1</v>
      </c>
      <c r="N95" s="12">
        <v>1</v>
      </c>
      <c r="O95" s="12"/>
      <c r="P95" s="12">
        <v>1</v>
      </c>
      <c r="Q95" s="30"/>
      <c r="R95" s="98">
        <f>'K doplnění'!$F$9</f>
        <v>0</v>
      </c>
      <c r="S95" s="99">
        <f t="shared" si="5"/>
        <v>115.32661999999998</v>
      </c>
      <c r="T95" s="100">
        <f t="shared" si="3"/>
        <v>0</v>
      </c>
      <c r="U95" s="100">
        <f t="shared" si="4"/>
        <v>0</v>
      </c>
      <c r="V95" s="2"/>
      <c r="AG95" s="2"/>
      <c r="AH95" s="2"/>
      <c r="AI95" s="2"/>
      <c r="AP95" s="2"/>
      <c r="AQ95" s="2"/>
      <c r="AR95" s="2"/>
      <c r="AZ95" s="2"/>
      <c r="BA95" s="2"/>
      <c r="BB95" s="2"/>
    </row>
    <row r="96" spans="1:54" ht="15">
      <c r="A96" s="87">
        <v>90</v>
      </c>
      <c r="B96" s="88" t="s">
        <v>1</v>
      </c>
      <c r="C96" s="88" t="s">
        <v>94</v>
      </c>
      <c r="D96" s="88"/>
      <c r="E96" s="88" t="s">
        <v>23</v>
      </c>
      <c r="F96" s="88" t="s">
        <v>170</v>
      </c>
      <c r="G96" s="32" t="s">
        <v>166</v>
      </c>
      <c r="H96" s="89">
        <v>17.76</v>
      </c>
      <c r="I96" s="13"/>
      <c r="J96" s="13">
        <v>1</v>
      </c>
      <c r="K96" s="13"/>
      <c r="L96" s="13"/>
      <c r="M96" s="90">
        <v>1</v>
      </c>
      <c r="N96" s="90">
        <v>1</v>
      </c>
      <c r="O96" s="13">
        <v>1</v>
      </c>
      <c r="P96" s="90">
        <v>1</v>
      </c>
      <c r="Q96" s="91"/>
      <c r="R96" s="92">
        <f>'K doplnění'!$F$7</f>
        <v>0</v>
      </c>
      <c r="S96" s="93">
        <f t="shared" si="5"/>
        <v>476.770752</v>
      </c>
      <c r="T96" s="94">
        <f t="shared" si="3"/>
        <v>0</v>
      </c>
      <c r="U96" s="94">
        <f t="shared" si="4"/>
        <v>0</v>
      </c>
      <c r="V96" s="2"/>
      <c r="AG96" s="2"/>
      <c r="AH96" s="2"/>
      <c r="AI96" s="2"/>
      <c r="AP96" s="2"/>
      <c r="AQ96" s="2"/>
      <c r="AR96" s="2"/>
      <c r="AZ96" s="2"/>
      <c r="BA96" s="2"/>
      <c r="BB96" s="2"/>
    </row>
    <row r="97" spans="1:54" ht="15">
      <c r="A97" s="87">
        <v>91</v>
      </c>
      <c r="B97" s="88" t="s">
        <v>1</v>
      </c>
      <c r="C97" s="88" t="s">
        <v>94</v>
      </c>
      <c r="D97" s="88" t="s">
        <v>106</v>
      </c>
      <c r="E97" s="88" t="s">
        <v>23</v>
      </c>
      <c r="F97" s="88" t="s">
        <v>170</v>
      </c>
      <c r="G97" s="32" t="s">
        <v>166</v>
      </c>
      <c r="H97" s="89">
        <v>12.6</v>
      </c>
      <c r="I97" s="13"/>
      <c r="J97" s="13">
        <v>1</v>
      </c>
      <c r="K97" s="13"/>
      <c r="L97" s="13"/>
      <c r="M97" s="90">
        <v>1</v>
      </c>
      <c r="N97" s="90">
        <v>1</v>
      </c>
      <c r="O97" s="13">
        <v>1</v>
      </c>
      <c r="P97" s="90">
        <v>1</v>
      </c>
      <c r="Q97" s="91"/>
      <c r="R97" s="92">
        <f>'K doplnění'!$F$7</f>
        <v>0</v>
      </c>
      <c r="S97" s="93">
        <f t="shared" si="5"/>
        <v>338.24952</v>
      </c>
      <c r="T97" s="94">
        <f t="shared" si="3"/>
        <v>0</v>
      </c>
      <c r="U97" s="94">
        <f t="shared" si="4"/>
        <v>0</v>
      </c>
      <c r="V97" s="2"/>
      <c r="AG97" s="2"/>
      <c r="AH97" s="2"/>
      <c r="AI97" s="2"/>
      <c r="AP97" s="2"/>
      <c r="AQ97" s="2"/>
      <c r="AR97" s="2"/>
      <c r="AZ97" s="2"/>
      <c r="BA97" s="2"/>
      <c r="BB97" s="2"/>
    </row>
    <row r="98" spans="1:54" ht="15">
      <c r="A98" s="95">
        <v>92</v>
      </c>
      <c r="B98" s="96" t="s">
        <v>1</v>
      </c>
      <c r="C98" s="96" t="s">
        <v>94</v>
      </c>
      <c r="D98" s="96"/>
      <c r="E98" s="96" t="s">
        <v>183</v>
      </c>
      <c r="F98" s="96" t="s">
        <v>170</v>
      </c>
      <c r="G98" s="36" t="s">
        <v>164</v>
      </c>
      <c r="H98" s="97">
        <v>7.6</v>
      </c>
      <c r="I98" s="12"/>
      <c r="J98" s="12">
        <v>1</v>
      </c>
      <c r="K98" s="12"/>
      <c r="L98" s="12"/>
      <c r="M98" s="12">
        <v>1</v>
      </c>
      <c r="N98" s="12">
        <v>1</v>
      </c>
      <c r="O98" s="12"/>
      <c r="P98" s="12">
        <v>1</v>
      </c>
      <c r="Q98" s="30"/>
      <c r="R98" s="98">
        <f>'K doplnění'!$F$9</f>
        <v>0</v>
      </c>
      <c r="S98" s="99">
        <f t="shared" si="5"/>
        <v>201.49018666666666</v>
      </c>
      <c r="T98" s="100">
        <f t="shared" si="3"/>
        <v>0</v>
      </c>
      <c r="U98" s="100">
        <f t="shared" si="4"/>
        <v>0</v>
      </c>
      <c r="V98" s="2"/>
      <c r="AG98" s="2"/>
      <c r="AH98" s="2"/>
      <c r="AI98" s="2"/>
      <c r="AP98" s="2"/>
      <c r="AQ98" s="2"/>
      <c r="AR98" s="2"/>
      <c r="AZ98" s="2"/>
      <c r="BA98" s="2"/>
      <c r="BB98" s="2"/>
    </row>
    <row r="99" spans="1:54" ht="15">
      <c r="A99" s="87">
        <v>93</v>
      </c>
      <c r="B99" s="88" t="s">
        <v>1</v>
      </c>
      <c r="C99" s="88" t="s">
        <v>94</v>
      </c>
      <c r="D99" s="88"/>
      <c r="E99" s="88" t="s">
        <v>23</v>
      </c>
      <c r="F99" s="88" t="s">
        <v>170</v>
      </c>
      <c r="G99" s="32" t="s">
        <v>166</v>
      </c>
      <c r="H99" s="89">
        <v>13.07</v>
      </c>
      <c r="I99" s="13"/>
      <c r="J99" s="13">
        <v>1</v>
      </c>
      <c r="K99" s="13"/>
      <c r="L99" s="13"/>
      <c r="M99" s="90">
        <v>1</v>
      </c>
      <c r="N99" s="90">
        <v>1</v>
      </c>
      <c r="O99" s="13">
        <v>1</v>
      </c>
      <c r="P99" s="90">
        <v>1</v>
      </c>
      <c r="Q99" s="91"/>
      <c r="R99" s="92">
        <f>'K doplnění'!$F$7</f>
        <v>0</v>
      </c>
      <c r="S99" s="93">
        <f t="shared" si="5"/>
        <v>350.86676400000005</v>
      </c>
      <c r="T99" s="94">
        <f t="shared" si="3"/>
        <v>0</v>
      </c>
      <c r="U99" s="94">
        <f t="shared" si="4"/>
        <v>0</v>
      </c>
      <c r="V99" s="2"/>
      <c r="AG99" s="2"/>
      <c r="AH99" s="2"/>
      <c r="AI99" s="2"/>
      <c r="AL99" s="2"/>
      <c r="AP99" s="2"/>
      <c r="AQ99" s="2"/>
      <c r="AR99" s="2"/>
      <c r="AZ99" s="2"/>
      <c r="BA99" s="2"/>
      <c r="BB99" s="2"/>
    </row>
    <row r="100" spans="1:54" ht="15">
      <c r="A100" s="87">
        <v>94</v>
      </c>
      <c r="B100" s="88" t="s">
        <v>1</v>
      </c>
      <c r="C100" s="88" t="s">
        <v>94</v>
      </c>
      <c r="D100" s="88" t="s">
        <v>107</v>
      </c>
      <c r="E100" s="88" t="s">
        <v>23</v>
      </c>
      <c r="F100" s="88" t="s">
        <v>170</v>
      </c>
      <c r="G100" s="32" t="s">
        <v>166</v>
      </c>
      <c r="H100" s="89">
        <v>36</v>
      </c>
      <c r="I100" s="13"/>
      <c r="J100" s="13">
        <v>1</v>
      </c>
      <c r="K100" s="13"/>
      <c r="L100" s="13"/>
      <c r="M100" s="90">
        <v>1</v>
      </c>
      <c r="N100" s="90">
        <v>1</v>
      </c>
      <c r="O100" s="13">
        <v>1</v>
      </c>
      <c r="P100" s="90">
        <v>1</v>
      </c>
      <c r="Q100" s="91"/>
      <c r="R100" s="92">
        <f>'K doplnění'!$F$7</f>
        <v>0</v>
      </c>
      <c r="S100" s="93">
        <f t="shared" si="5"/>
        <v>966.4272</v>
      </c>
      <c r="T100" s="94">
        <f t="shared" si="3"/>
        <v>0</v>
      </c>
      <c r="U100" s="94">
        <f t="shared" si="4"/>
        <v>0</v>
      </c>
      <c r="V100" s="2"/>
      <c r="AG100" s="2"/>
      <c r="AH100" s="2"/>
      <c r="AI100" s="2"/>
      <c r="AL100" s="2"/>
      <c r="AP100" s="2"/>
      <c r="AQ100" s="2"/>
      <c r="AR100" s="2"/>
      <c r="AZ100" s="2"/>
      <c r="BA100" s="2"/>
      <c r="BB100" s="2"/>
    </row>
    <row r="101" spans="1:54" ht="15">
      <c r="A101" s="87">
        <v>95</v>
      </c>
      <c r="B101" s="88" t="s">
        <v>1</v>
      </c>
      <c r="C101" s="88" t="s">
        <v>94</v>
      </c>
      <c r="D101" s="88" t="s">
        <v>108</v>
      </c>
      <c r="E101" s="88" t="s">
        <v>192</v>
      </c>
      <c r="F101" s="88" t="s">
        <v>170</v>
      </c>
      <c r="G101" s="32" t="s">
        <v>166</v>
      </c>
      <c r="H101" s="89">
        <v>33.59</v>
      </c>
      <c r="I101" s="13"/>
      <c r="J101" s="13">
        <v>1</v>
      </c>
      <c r="K101" s="13"/>
      <c r="L101" s="13"/>
      <c r="M101" s="90">
        <v>1</v>
      </c>
      <c r="N101" s="90">
        <v>1</v>
      </c>
      <c r="O101" s="13">
        <v>1</v>
      </c>
      <c r="P101" s="90">
        <v>1</v>
      </c>
      <c r="Q101" s="91"/>
      <c r="R101" s="92">
        <f>'K doplnění'!$F$7</f>
        <v>0</v>
      </c>
      <c r="S101" s="93">
        <f t="shared" si="5"/>
        <v>901.7302680000003</v>
      </c>
      <c r="T101" s="94">
        <f t="shared" si="3"/>
        <v>0</v>
      </c>
      <c r="U101" s="94">
        <f t="shared" si="4"/>
        <v>0</v>
      </c>
      <c r="V101" s="2"/>
      <c r="AP101" s="2"/>
      <c r="AQ101" s="2"/>
      <c r="AR101" s="2"/>
      <c r="AZ101" s="2"/>
      <c r="BA101" s="2"/>
      <c r="BB101" s="2"/>
    </row>
    <row r="102" spans="1:54" ht="15">
      <c r="A102" s="87">
        <v>96</v>
      </c>
      <c r="B102" s="88" t="s">
        <v>1</v>
      </c>
      <c r="C102" s="88" t="s">
        <v>94</v>
      </c>
      <c r="D102" s="88" t="s">
        <v>109</v>
      </c>
      <c r="E102" s="88" t="s">
        <v>193</v>
      </c>
      <c r="F102" s="88" t="s">
        <v>181</v>
      </c>
      <c r="G102" s="32" t="s">
        <v>166</v>
      </c>
      <c r="H102" s="89">
        <v>23.76</v>
      </c>
      <c r="I102" s="13"/>
      <c r="J102" s="13">
        <v>1</v>
      </c>
      <c r="K102" s="13"/>
      <c r="L102" s="13"/>
      <c r="M102" s="90">
        <v>1</v>
      </c>
      <c r="N102" s="90">
        <v>1</v>
      </c>
      <c r="O102" s="13">
        <v>1</v>
      </c>
      <c r="P102" s="90">
        <v>1</v>
      </c>
      <c r="Q102" s="91"/>
      <c r="R102" s="92">
        <f>'K doplnění'!$F$7</f>
        <v>0</v>
      </c>
      <c r="S102" s="93">
        <f t="shared" si="5"/>
        <v>637.841952</v>
      </c>
      <c r="T102" s="94">
        <f t="shared" si="3"/>
        <v>0</v>
      </c>
      <c r="U102" s="94">
        <f t="shared" si="4"/>
        <v>0</v>
      </c>
      <c r="V102" s="2"/>
      <c r="AG102" s="2"/>
      <c r="AH102" s="2"/>
      <c r="AI102" s="2"/>
      <c r="AP102" s="2"/>
      <c r="AQ102" s="2"/>
      <c r="AR102" s="2"/>
      <c r="AZ102" s="2"/>
      <c r="BA102" s="2"/>
      <c r="BB102" s="2"/>
    </row>
    <row r="103" spans="1:54" ht="15">
      <c r="A103" s="95">
        <v>97</v>
      </c>
      <c r="B103" s="96" t="s">
        <v>1</v>
      </c>
      <c r="C103" s="96" t="s">
        <v>94</v>
      </c>
      <c r="D103" s="96" t="s">
        <v>110</v>
      </c>
      <c r="E103" s="96" t="s">
        <v>183</v>
      </c>
      <c r="F103" s="96" t="s">
        <v>170</v>
      </c>
      <c r="G103" s="36" t="s">
        <v>164</v>
      </c>
      <c r="H103" s="97">
        <v>5.6</v>
      </c>
      <c r="I103" s="12"/>
      <c r="J103" s="12">
        <v>1</v>
      </c>
      <c r="K103" s="12"/>
      <c r="L103" s="12"/>
      <c r="M103" s="12">
        <v>1</v>
      </c>
      <c r="N103" s="12">
        <v>1</v>
      </c>
      <c r="O103" s="12"/>
      <c r="P103" s="12">
        <v>1</v>
      </c>
      <c r="Q103" s="30"/>
      <c r="R103" s="98">
        <f>'K doplnění'!$F$9</f>
        <v>0</v>
      </c>
      <c r="S103" s="99">
        <f t="shared" si="5"/>
        <v>148.46645333333333</v>
      </c>
      <c r="T103" s="100">
        <f t="shared" si="3"/>
        <v>0</v>
      </c>
      <c r="U103" s="100">
        <f t="shared" si="4"/>
        <v>0</v>
      </c>
      <c r="V103" s="2"/>
      <c r="AG103" s="2"/>
      <c r="AH103" s="2"/>
      <c r="AI103" s="2"/>
      <c r="AP103" s="2"/>
      <c r="AQ103" s="2"/>
      <c r="AR103" s="2"/>
      <c r="AZ103" s="2"/>
      <c r="BA103" s="2"/>
      <c r="BB103" s="2"/>
    </row>
    <row r="104" spans="1:54" ht="15">
      <c r="A104" s="87">
        <v>98</v>
      </c>
      <c r="B104" s="88" t="s">
        <v>1</v>
      </c>
      <c r="C104" s="88" t="s">
        <v>94</v>
      </c>
      <c r="D104" s="88" t="s">
        <v>111</v>
      </c>
      <c r="E104" s="88" t="s">
        <v>23</v>
      </c>
      <c r="F104" s="88" t="s">
        <v>181</v>
      </c>
      <c r="G104" s="32" t="s">
        <v>166</v>
      </c>
      <c r="H104" s="89">
        <v>8.87</v>
      </c>
      <c r="I104" s="13"/>
      <c r="J104" s="13">
        <v>1</v>
      </c>
      <c r="K104" s="13"/>
      <c r="L104" s="13"/>
      <c r="M104" s="90">
        <v>1</v>
      </c>
      <c r="N104" s="90">
        <v>1</v>
      </c>
      <c r="O104" s="13">
        <v>1</v>
      </c>
      <c r="P104" s="90">
        <v>1</v>
      </c>
      <c r="Q104" s="91"/>
      <c r="R104" s="92">
        <f>'K doplnění'!$F$7</f>
        <v>0</v>
      </c>
      <c r="S104" s="93">
        <f t="shared" si="5"/>
        <v>238.11692399999998</v>
      </c>
      <c r="T104" s="94">
        <f t="shared" si="3"/>
        <v>0</v>
      </c>
      <c r="U104" s="94">
        <f t="shared" si="4"/>
        <v>0</v>
      </c>
      <c r="V104" s="2"/>
      <c r="AG104" s="2"/>
      <c r="AH104" s="2"/>
      <c r="AI104" s="2"/>
      <c r="AP104" s="2"/>
      <c r="AQ104" s="2"/>
      <c r="AR104" s="2"/>
      <c r="AZ104" s="2"/>
      <c r="BA104" s="2"/>
      <c r="BB104" s="2"/>
    </row>
    <row r="105" spans="1:54" ht="15">
      <c r="A105" s="95">
        <v>99</v>
      </c>
      <c r="B105" s="96" t="s">
        <v>1</v>
      </c>
      <c r="C105" s="96" t="s">
        <v>94</v>
      </c>
      <c r="D105" s="96" t="s">
        <v>112</v>
      </c>
      <c r="E105" s="96" t="s">
        <v>68</v>
      </c>
      <c r="F105" s="96" t="s">
        <v>171</v>
      </c>
      <c r="G105" s="36" t="s">
        <v>164</v>
      </c>
      <c r="H105" s="97">
        <v>2.95</v>
      </c>
      <c r="I105" s="12"/>
      <c r="J105" s="12">
        <v>1</v>
      </c>
      <c r="K105" s="12"/>
      <c r="L105" s="12"/>
      <c r="M105" s="12">
        <v>1</v>
      </c>
      <c r="N105" s="12">
        <v>1</v>
      </c>
      <c r="O105" s="12"/>
      <c r="P105" s="12">
        <v>1</v>
      </c>
      <c r="Q105" s="30"/>
      <c r="R105" s="98">
        <f>'K doplnění'!$F$9</f>
        <v>0</v>
      </c>
      <c r="S105" s="99">
        <f t="shared" si="5"/>
        <v>78.21000666666667</v>
      </c>
      <c r="T105" s="100">
        <f t="shared" si="3"/>
        <v>0</v>
      </c>
      <c r="U105" s="100">
        <f t="shared" si="4"/>
        <v>0</v>
      </c>
      <c r="V105" s="2"/>
      <c r="AP105" s="2"/>
      <c r="AQ105" s="2"/>
      <c r="AR105" s="2"/>
      <c r="AZ105" s="2"/>
      <c r="BA105" s="2"/>
      <c r="BB105" s="2"/>
    </row>
    <row r="106" spans="1:54" ht="15">
      <c r="A106" s="95">
        <v>100</v>
      </c>
      <c r="B106" s="96" t="s">
        <v>1</v>
      </c>
      <c r="C106" s="96" t="s">
        <v>94</v>
      </c>
      <c r="D106" s="96" t="s">
        <v>113</v>
      </c>
      <c r="E106" s="96" t="s">
        <v>64</v>
      </c>
      <c r="F106" s="96" t="s">
        <v>171</v>
      </c>
      <c r="G106" s="36" t="s">
        <v>164</v>
      </c>
      <c r="H106" s="97">
        <v>1.25</v>
      </c>
      <c r="I106" s="12"/>
      <c r="J106" s="12">
        <v>1</v>
      </c>
      <c r="K106" s="12"/>
      <c r="L106" s="12"/>
      <c r="M106" s="12">
        <v>1</v>
      </c>
      <c r="N106" s="12">
        <v>1</v>
      </c>
      <c r="O106" s="12"/>
      <c r="P106" s="12">
        <v>1</v>
      </c>
      <c r="Q106" s="30"/>
      <c r="R106" s="98">
        <f>'K doplnění'!$F$9</f>
        <v>0</v>
      </c>
      <c r="S106" s="99">
        <f t="shared" si="5"/>
        <v>33.139833333333335</v>
      </c>
      <c r="T106" s="100">
        <f t="shared" si="3"/>
        <v>0</v>
      </c>
      <c r="U106" s="100">
        <f t="shared" si="4"/>
        <v>0</v>
      </c>
      <c r="V106" s="2"/>
      <c r="AP106" s="2"/>
      <c r="AQ106" s="2"/>
      <c r="AR106" s="2"/>
      <c r="AZ106" s="2"/>
      <c r="BA106" s="2"/>
      <c r="BB106" s="2"/>
    </row>
    <row r="107" spans="1:54" ht="15">
      <c r="A107" s="95">
        <v>101</v>
      </c>
      <c r="B107" s="96" t="s">
        <v>1</v>
      </c>
      <c r="C107" s="96" t="s">
        <v>94</v>
      </c>
      <c r="D107" s="96" t="s">
        <v>114</v>
      </c>
      <c r="E107" s="96" t="s">
        <v>64</v>
      </c>
      <c r="F107" s="96" t="s">
        <v>171</v>
      </c>
      <c r="G107" s="36" t="s">
        <v>164</v>
      </c>
      <c r="H107" s="97">
        <v>2.55</v>
      </c>
      <c r="I107" s="12"/>
      <c r="J107" s="12">
        <v>1</v>
      </c>
      <c r="K107" s="12"/>
      <c r="L107" s="12"/>
      <c r="M107" s="12">
        <v>1</v>
      </c>
      <c r="N107" s="12">
        <v>1</v>
      </c>
      <c r="O107" s="12"/>
      <c r="P107" s="12">
        <v>1</v>
      </c>
      <c r="Q107" s="30"/>
      <c r="R107" s="98">
        <f>'K doplnění'!$F$9</f>
        <v>0</v>
      </c>
      <c r="S107" s="99">
        <f t="shared" si="5"/>
        <v>67.60525999999999</v>
      </c>
      <c r="T107" s="100">
        <f t="shared" si="3"/>
        <v>0</v>
      </c>
      <c r="U107" s="100">
        <f t="shared" si="4"/>
        <v>0</v>
      </c>
      <c r="V107" s="2"/>
      <c r="AG107" s="2"/>
      <c r="AH107" s="2"/>
      <c r="AI107" s="2"/>
      <c r="AP107" s="2"/>
      <c r="AQ107" s="2"/>
      <c r="AR107" s="2"/>
      <c r="AZ107" s="2"/>
      <c r="BA107" s="2"/>
      <c r="BB107" s="2"/>
    </row>
    <row r="108" spans="1:54" ht="15">
      <c r="A108" s="95">
        <v>102</v>
      </c>
      <c r="B108" s="96" t="s">
        <v>1</v>
      </c>
      <c r="C108" s="96" t="s">
        <v>94</v>
      </c>
      <c r="D108" s="96" t="s">
        <v>115</v>
      </c>
      <c r="E108" s="96" t="s">
        <v>64</v>
      </c>
      <c r="F108" s="96" t="s">
        <v>171</v>
      </c>
      <c r="G108" s="36" t="s">
        <v>164</v>
      </c>
      <c r="H108" s="97">
        <v>1.25</v>
      </c>
      <c r="I108" s="12"/>
      <c r="J108" s="12">
        <v>1</v>
      </c>
      <c r="K108" s="12"/>
      <c r="L108" s="12"/>
      <c r="M108" s="12">
        <v>1</v>
      </c>
      <c r="N108" s="12">
        <v>1</v>
      </c>
      <c r="O108" s="12"/>
      <c r="P108" s="12">
        <v>1</v>
      </c>
      <c r="Q108" s="30"/>
      <c r="R108" s="98">
        <f>'K doplnění'!$F$9</f>
        <v>0</v>
      </c>
      <c r="S108" s="99">
        <f t="shared" si="5"/>
        <v>33.139833333333335</v>
      </c>
      <c r="T108" s="100">
        <f t="shared" si="3"/>
        <v>0</v>
      </c>
      <c r="U108" s="100">
        <f t="shared" si="4"/>
        <v>0</v>
      </c>
      <c r="V108" s="2"/>
      <c r="AP108" s="2"/>
      <c r="AQ108" s="2"/>
      <c r="AR108" s="2"/>
      <c r="AZ108" s="2"/>
      <c r="BA108" s="2"/>
      <c r="BB108" s="2"/>
    </row>
    <row r="109" spans="1:54" ht="15">
      <c r="A109" s="95">
        <v>103</v>
      </c>
      <c r="B109" s="96" t="s">
        <v>1</v>
      </c>
      <c r="C109" s="96" t="s">
        <v>94</v>
      </c>
      <c r="D109" s="96" t="s">
        <v>116</v>
      </c>
      <c r="E109" s="96" t="s">
        <v>68</v>
      </c>
      <c r="F109" s="96" t="s">
        <v>171</v>
      </c>
      <c r="G109" s="36" t="s">
        <v>164</v>
      </c>
      <c r="H109" s="97">
        <v>8.86</v>
      </c>
      <c r="I109" s="12"/>
      <c r="J109" s="12">
        <v>1</v>
      </c>
      <c r="K109" s="12"/>
      <c r="L109" s="12"/>
      <c r="M109" s="12">
        <v>1</v>
      </c>
      <c r="N109" s="12">
        <v>1</v>
      </c>
      <c r="O109" s="12"/>
      <c r="P109" s="12">
        <v>1</v>
      </c>
      <c r="Q109" s="30"/>
      <c r="R109" s="98">
        <f>'K doplnění'!$F$9</f>
        <v>0</v>
      </c>
      <c r="S109" s="99">
        <f t="shared" si="5"/>
        <v>234.89513866666667</v>
      </c>
      <c r="T109" s="100">
        <f t="shared" si="3"/>
        <v>0</v>
      </c>
      <c r="U109" s="100">
        <f t="shared" si="4"/>
        <v>0</v>
      </c>
      <c r="V109" s="2"/>
      <c r="AP109" s="2"/>
      <c r="AQ109" s="2"/>
      <c r="AR109" s="2"/>
      <c r="AZ109" s="2"/>
      <c r="BA109" s="2"/>
      <c r="BB109" s="2"/>
    </row>
    <row r="110" spans="1:54" ht="15">
      <c r="A110" s="95">
        <v>104</v>
      </c>
      <c r="B110" s="96" t="s">
        <v>1</v>
      </c>
      <c r="C110" s="96" t="s">
        <v>94</v>
      </c>
      <c r="D110" s="96" t="s">
        <v>117</v>
      </c>
      <c r="E110" s="96" t="s">
        <v>76</v>
      </c>
      <c r="F110" s="96" t="s">
        <v>171</v>
      </c>
      <c r="G110" s="36" t="s">
        <v>164</v>
      </c>
      <c r="H110" s="97">
        <v>2.51</v>
      </c>
      <c r="I110" s="12"/>
      <c r="J110" s="12">
        <v>1</v>
      </c>
      <c r="K110" s="12"/>
      <c r="L110" s="12"/>
      <c r="M110" s="12">
        <v>1</v>
      </c>
      <c r="N110" s="12">
        <v>1</v>
      </c>
      <c r="O110" s="12"/>
      <c r="P110" s="12">
        <v>1</v>
      </c>
      <c r="Q110" s="30"/>
      <c r="R110" s="98">
        <f>'K doplnění'!$F$9</f>
        <v>0</v>
      </c>
      <c r="S110" s="99">
        <f t="shared" si="5"/>
        <v>66.54478533333334</v>
      </c>
      <c r="T110" s="100">
        <f t="shared" si="3"/>
        <v>0</v>
      </c>
      <c r="U110" s="100">
        <f t="shared" si="4"/>
        <v>0</v>
      </c>
      <c r="V110" s="2"/>
      <c r="AP110" s="2"/>
      <c r="AQ110" s="2"/>
      <c r="AR110" s="2"/>
      <c r="AZ110" s="2"/>
      <c r="BA110" s="2"/>
      <c r="BB110" s="2"/>
    </row>
    <row r="111" spans="1:54" ht="15">
      <c r="A111" s="95">
        <v>105</v>
      </c>
      <c r="B111" s="96" t="s">
        <v>1</v>
      </c>
      <c r="C111" s="96" t="s">
        <v>94</v>
      </c>
      <c r="D111" s="96" t="s">
        <v>118</v>
      </c>
      <c r="E111" s="96" t="s">
        <v>76</v>
      </c>
      <c r="F111" s="96" t="s">
        <v>171</v>
      </c>
      <c r="G111" s="36" t="s">
        <v>164</v>
      </c>
      <c r="H111" s="97">
        <v>2.35</v>
      </c>
      <c r="I111" s="12"/>
      <c r="J111" s="12">
        <v>1</v>
      </c>
      <c r="K111" s="12"/>
      <c r="L111" s="12"/>
      <c r="M111" s="12">
        <v>1</v>
      </c>
      <c r="N111" s="12">
        <v>1</v>
      </c>
      <c r="O111" s="12"/>
      <c r="P111" s="12">
        <v>1</v>
      </c>
      <c r="Q111" s="30"/>
      <c r="R111" s="98">
        <f>'K doplnění'!$F$9</f>
        <v>0</v>
      </c>
      <c r="S111" s="99">
        <f t="shared" si="5"/>
        <v>62.30288666666667</v>
      </c>
      <c r="T111" s="100">
        <f t="shared" si="3"/>
        <v>0</v>
      </c>
      <c r="U111" s="100">
        <f t="shared" si="4"/>
        <v>0</v>
      </c>
      <c r="V111" s="2"/>
      <c r="AP111" s="2"/>
      <c r="AQ111" s="2"/>
      <c r="AR111" s="2"/>
      <c r="AZ111" s="2"/>
      <c r="BA111" s="2"/>
      <c r="BB111" s="2"/>
    </row>
    <row r="112" spans="1:54" ht="15">
      <c r="A112" s="81">
        <v>106</v>
      </c>
      <c r="B112" s="82" t="s">
        <v>1</v>
      </c>
      <c r="C112" s="82" t="s">
        <v>94</v>
      </c>
      <c r="D112" s="82" t="s">
        <v>119</v>
      </c>
      <c r="E112" s="82" t="s">
        <v>70</v>
      </c>
      <c r="F112" s="82" t="s">
        <v>171</v>
      </c>
      <c r="G112" s="35" t="s">
        <v>168</v>
      </c>
      <c r="H112" s="83">
        <v>4.34</v>
      </c>
      <c r="I112" s="14"/>
      <c r="J112" s="14"/>
      <c r="K112" s="14"/>
      <c r="L112" s="14"/>
      <c r="M112" s="14"/>
      <c r="N112" s="14">
        <v>1</v>
      </c>
      <c r="O112" s="14"/>
      <c r="P112" s="14">
        <v>1</v>
      </c>
      <c r="Q112" s="29"/>
      <c r="R112" s="84">
        <f>'K doplnění'!$F$11</f>
        <v>0</v>
      </c>
      <c r="S112" s="85">
        <f t="shared" si="5"/>
        <v>5.0633333333333335</v>
      </c>
      <c r="T112" s="86">
        <f t="shared" si="3"/>
        <v>0</v>
      </c>
      <c r="U112" s="86">
        <f t="shared" si="4"/>
        <v>0</v>
      </c>
      <c r="V112" s="2"/>
      <c r="AP112" s="2"/>
      <c r="AQ112" s="2"/>
      <c r="AR112" s="2"/>
      <c r="AZ112" s="2"/>
      <c r="BA112" s="2"/>
      <c r="BB112" s="2"/>
    </row>
    <row r="113" spans="1:54" ht="15">
      <c r="A113" s="95">
        <v>107</v>
      </c>
      <c r="B113" s="96" t="s">
        <v>1</v>
      </c>
      <c r="C113" s="96" t="s">
        <v>94</v>
      </c>
      <c r="D113" s="96" t="s">
        <v>120</v>
      </c>
      <c r="E113" s="96" t="s">
        <v>78</v>
      </c>
      <c r="F113" s="96" t="s">
        <v>171</v>
      </c>
      <c r="G113" s="36" t="s">
        <v>164</v>
      </c>
      <c r="H113" s="97">
        <v>6.39</v>
      </c>
      <c r="I113" s="12"/>
      <c r="J113" s="12">
        <v>1</v>
      </c>
      <c r="K113" s="12"/>
      <c r="L113" s="12"/>
      <c r="M113" s="12">
        <v>1</v>
      </c>
      <c r="N113" s="12">
        <v>1</v>
      </c>
      <c r="O113" s="12"/>
      <c r="P113" s="12">
        <v>1</v>
      </c>
      <c r="Q113" s="30"/>
      <c r="R113" s="98">
        <f>'K doplnění'!$F$9</f>
        <v>0</v>
      </c>
      <c r="S113" s="99">
        <f t="shared" si="5"/>
        <v>169.41082799999998</v>
      </c>
      <c r="T113" s="100">
        <f t="shared" si="3"/>
        <v>0</v>
      </c>
      <c r="U113" s="100">
        <f t="shared" si="4"/>
        <v>0</v>
      </c>
      <c r="V113" s="2"/>
      <c r="AP113" s="2"/>
      <c r="AQ113" s="2"/>
      <c r="AR113" s="2"/>
      <c r="AZ113" s="2"/>
      <c r="BA113" s="2"/>
      <c r="BB113" s="2"/>
    </row>
    <row r="114" spans="1:54" ht="15">
      <c r="A114" s="95">
        <v>108</v>
      </c>
      <c r="B114" s="96" t="s">
        <v>1</v>
      </c>
      <c r="C114" s="96" t="s">
        <v>94</v>
      </c>
      <c r="D114" s="96" t="s">
        <v>121</v>
      </c>
      <c r="E114" s="96" t="s">
        <v>80</v>
      </c>
      <c r="F114" s="96" t="s">
        <v>171</v>
      </c>
      <c r="G114" s="36" t="s">
        <v>164</v>
      </c>
      <c r="H114" s="97">
        <v>1.21</v>
      </c>
      <c r="I114" s="12"/>
      <c r="J114" s="12">
        <v>1</v>
      </c>
      <c r="K114" s="12"/>
      <c r="L114" s="12"/>
      <c r="M114" s="12">
        <v>1</v>
      </c>
      <c r="N114" s="12">
        <v>1</v>
      </c>
      <c r="O114" s="12"/>
      <c r="P114" s="12">
        <v>1</v>
      </c>
      <c r="Q114" s="30"/>
      <c r="R114" s="98">
        <f>'K doplnění'!$F$9</f>
        <v>0</v>
      </c>
      <c r="S114" s="99">
        <f t="shared" si="5"/>
        <v>32.07935866666667</v>
      </c>
      <c r="T114" s="100">
        <f t="shared" si="3"/>
        <v>0</v>
      </c>
      <c r="U114" s="100">
        <f t="shared" si="4"/>
        <v>0</v>
      </c>
      <c r="V114" s="2"/>
      <c r="AP114" s="2"/>
      <c r="AQ114" s="2"/>
      <c r="AR114" s="2"/>
      <c r="AZ114" s="2"/>
      <c r="BA114" s="2"/>
      <c r="BB114" s="2"/>
    </row>
    <row r="115" spans="1:54" ht="15">
      <c r="A115" s="95">
        <v>109</v>
      </c>
      <c r="B115" s="96" t="s">
        <v>1</v>
      </c>
      <c r="C115" s="96" t="s">
        <v>94</v>
      </c>
      <c r="D115" s="96" t="s">
        <v>122</v>
      </c>
      <c r="E115" s="96" t="s">
        <v>80</v>
      </c>
      <c r="F115" s="96" t="s">
        <v>171</v>
      </c>
      <c r="G115" s="36" t="s">
        <v>164</v>
      </c>
      <c r="H115" s="97">
        <v>2.16</v>
      </c>
      <c r="I115" s="12"/>
      <c r="J115" s="12">
        <v>1</v>
      </c>
      <c r="K115" s="12"/>
      <c r="L115" s="12"/>
      <c r="M115" s="12">
        <v>1</v>
      </c>
      <c r="N115" s="12">
        <v>1</v>
      </c>
      <c r="O115" s="12"/>
      <c r="P115" s="12">
        <v>1</v>
      </c>
      <c r="Q115" s="30"/>
      <c r="R115" s="98">
        <f>'K doplnění'!$F$9</f>
        <v>0</v>
      </c>
      <c r="S115" s="99">
        <f t="shared" si="5"/>
        <v>57.265632</v>
      </c>
      <c r="T115" s="100">
        <f t="shared" si="3"/>
        <v>0</v>
      </c>
      <c r="U115" s="100">
        <f t="shared" si="4"/>
        <v>0</v>
      </c>
      <c r="V115" s="2"/>
      <c r="AP115" s="2"/>
      <c r="AQ115" s="2"/>
      <c r="AR115" s="2"/>
      <c r="AZ115" s="2"/>
      <c r="BA115" s="2"/>
      <c r="BB115" s="2"/>
    </row>
    <row r="116" spans="1:54" ht="15">
      <c r="A116" s="95">
        <v>110</v>
      </c>
      <c r="B116" s="96" t="s">
        <v>1</v>
      </c>
      <c r="C116" s="96" t="s">
        <v>94</v>
      </c>
      <c r="D116" s="96" t="s">
        <v>123</v>
      </c>
      <c r="E116" s="96" t="s">
        <v>80</v>
      </c>
      <c r="F116" s="96" t="s">
        <v>171</v>
      </c>
      <c r="G116" s="36" t="s">
        <v>164</v>
      </c>
      <c r="H116" s="97">
        <v>0.89</v>
      </c>
      <c r="I116" s="12"/>
      <c r="J116" s="12">
        <v>1</v>
      </c>
      <c r="K116" s="12"/>
      <c r="L116" s="12"/>
      <c r="M116" s="12">
        <v>1</v>
      </c>
      <c r="N116" s="12">
        <v>1</v>
      </c>
      <c r="O116" s="12"/>
      <c r="P116" s="12">
        <v>1</v>
      </c>
      <c r="Q116" s="30"/>
      <c r="R116" s="98">
        <f>'K doplnění'!$F$9</f>
        <v>0</v>
      </c>
      <c r="S116" s="99">
        <f t="shared" si="5"/>
        <v>23.595561333333336</v>
      </c>
      <c r="T116" s="100">
        <f t="shared" si="3"/>
        <v>0</v>
      </c>
      <c r="U116" s="100">
        <f t="shared" si="4"/>
        <v>0</v>
      </c>
      <c r="V116" s="2"/>
      <c r="AP116" s="2"/>
      <c r="AQ116" s="2"/>
      <c r="AR116" s="2"/>
      <c r="AZ116" s="2"/>
      <c r="BA116" s="2"/>
      <c r="BB116" s="2"/>
    </row>
    <row r="117" spans="1:54" ht="15">
      <c r="A117" s="95">
        <v>111</v>
      </c>
      <c r="B117" s="96" t="s">
        <v>1</v>
      </c>
      <c r="C117" s="96" t="s">
        <v>94</v>
      </c>
      <c r="D117" s="96" t="s">
        <v>124</v>
      </c>
      <c r="E117" s="96" t="s">
        <v>80</v>
      </c>
      <c r="F117" s="96" t="s">
        <v>171</v>
      </c>
      <c r="G117" s="36" t="s">
        <v>164</v>
      </c>
      <c r="H117" s="97">
        <v>0.89</v>
      </c>
      <c r="I117" s="12"/>
      <c r="J117" s="12">
        <v>1</v>
      </c>
      <c r="K117" s="12"/>
      <c r="L117" s="12"/>
      <c r="M117" s="12">
        <v>1</v>
      </c>
      <c r="N117" s="12">
        <v>1</v>
      </c>
      <c r="O117" s="12"/>
      <c r="P117" s="12">
        <v>1</v>
      </c>
      <c r="Q117" s="30"/>
      <c r="R117" s="98">
        <f>'K doplnění'!$F$9</f>
        <v>0</v>
      </c>
      <c r="S117" s="99">
        <f t="shared" si="5"/>
        <v>23.595561333333336</v>
      </c>
      <c r="T117" s="100">
        <f t="shared" si="3"/>
        <v>0</v>
      </c>
      <c r="U117" s="100">
        <f t="shared" si="4"/>
        <v>0</v>
      </c>
      <c r="V117" s="2"/>
      <c r="AG117" s="2"/>
      <c r="AH117" s="2"/>
      <c r="AI117" s="2"/>
      <c r="AL117" s="2"/>
      <c r="AP117" s="2"/>
      <c r="AQ117" s="2"/>
      <c r="AR117" s="2"/>
      <c r="AZ117" s="2"/>
      <c r="BA117" s="2"/>
      <c r="BB117" s="2"/>
    </row>
    <row r="118" spans="1:54" ht="15">
      <c r="A118" s="95">
        <v>112</v>
      </c>
      <c r="B118" s="96" t="s">
        <v>1</v>
      </c>
      <c r="C118" s="96" t="s">
        <v>94</v>
      </c>
      <c r="D118" s="96" t="s">
        <v>125</v>
      </c>
      <c r="E118" s="96" t="s">
        <v>80</v>
      </c>
      <c r="F118" s="96" t="s">
        <v>171</v>
      </c>
      <c r="G118" s="36" t="s">
        <v>164</v>
      </c>
      <c r="H118" s="97">
        <v>0.92</v>
      </c>
      <c r="I118" s="12"/>
      <c r="J118" s="12">
        <v>1</v>
      </c>
      <c r="K118" s="12"/>
      <c r="L118" s="12"/>
      <c r="M118" s="12">
        <v>1</v>
      </c>
      <c r="N118" s="12">
        <v>1</v>
      </c>
      <c r="O118" s="12"/>
      <c r="P118" s="12">
        <v>1</v>
      </c>
      <c r="Q118" s="30"/>
      <c r="R118" s="98">
        <f>'K doplnění'!$F$9</f>
        <v>0</v>
      </c>
      <c r="S118" s="99">
        <f t="shared" si="5"/>
        <v>24.390917333333334</v>
      </c>
      <c r="T118" s="100">
        <f t="shared" si="3"/>
        <v>0</v>
      </c>
      <c r="U118" s="100">
        <f t="shared" si="4"/>
        <v>0</v>
      </c>
      <c r="V118" s="2"/>
      <c r="AG118" s="2"/>
      <c r="AH118" s="2"/>
      <c r="AI118" s="2"/>
      <c r="AP118" s="2"/>
      <c r="AQ118" s="2"/>
      <c r="AR118" s="2"/>
      <c r="AZ118" s="2"/>
      <c r="BA118" s="2"/>
      <c r="BB118" s="2"/>
    </row>
    <row r="119" spans="1:54" ht="15">
      <c r="A119" s="76">
        <v>113</v>
      </c>
      <c r="B119" s="77" t="s">
        <v>1</v>
      </c>
      <c r="C119" s="77" t="s">
        <v>94</v>
      </c>
      <c r="D119" s="77" t="s">
        <v>126</v>
      </c>
      <c r="E119" s="77" t="s">
        <v>41</v>
      </c>
      <c r="F119" s="77" t="s">
        <v>170</v>
      </c>
      <c r="G119" s="34" t="s">
        <v>167</v>
      </c>
      <c r="H119" s="78">
        <v>49.01</v>
      </c>
      <c r="I119" s="11"/>
      <c r="J119" s="11">
        <v>1</v>
      </c>
      <c r="K119" s="11"/>
      <c r="L119" s="11"/>
      <c r="M119" s="11">
        <v>1</v>
      </c>
      <c r="N119" s="11">
        <v>1</v>
      </c>
      <c r="O119" s="11">
        <v>1</v>
      </c>
      <c r="P119" s="11">
        <v>1</v>
      </c>
      <c r="Q119" s="28"/>
      <c r="R119" s="31">
        <f>'K doplnění'!$F$8</f>
        <v>0</v>
      </c>
      <c r="S119" s="79">
        <f t="shared" si="5"/>
        <v>1315.6832519999998</v>
      </c>
      <c r="T119" s="80">
        <f t="shared" si="3"/>
        <v>0</v>
      </c>
      <c r="U119" s="80">
        <f t="shared" si="4"/>
        <v>0</v>
      </c>
      <c r="V119" s="2"/>
      <c r="AG119" s="2"/>
      <c r="AH119" s="2"/>
      <c r="AI119" s="2"/>
      <c r="AP119" s="2"/>
      <c r="AQ119" s="2"/>
      <c r="AR119" s="2"/>
      <c r="AZ119" s="2"/>
      <c r="BA119" s="2"/>
      <c r="BB119" s="2"/>
    </row>
    <row r="120" spans="1:54" ht="15">
      <c r="A120" s="57">
        <v>114</v>
      </c>
      <c r="B120" s="58" t="s">
        <v>1</v>
      </c>
      <c r="C120" s="58" t="s">
        <v>94</v>
      </c>
      <c r="D120" s="58" t="s">
        <v>127</v>
      </c>
      <c r="E120" s="58" t="s">
        <v>11</v>
      </c>
      <c r="F120" s="58" t="s">
        <v>171</v>
      </c>
      <c r="G120" s="59" t="s">
        <v>163</v>
      </c>
      <c r="H120" s="60">
        <v>23.05</v>
      </c>
      <c r="I120" s="61"/>
      <c r="J120" s="61">
        <v>1</v>
      </c>
      <c r="K120" s="61"/>
      <c r="L120" s="61"/>
      <c r="M120" s="61">
        <v>1</v>
      </c>
      <c r="N120" s="61">
        <v>1</v>
      </c>
      <c r="O120" s="61"/>
      <c r="P120" s="61">
        <v>1</v>
      </c>
      <c r="Q120" s="62"/>
      <c r="R120" s="63">
        <f>'K doplnění'!$F$6</f>
        <v>0</v>
      </c>
      <c r="S120" s="64">
        <f t="shared" si="5"/>
        <v>611.0985266666667</v>
      </c>
      <c r="T120" s="65">
        <f t="shared" si="3"/>
        <v>0</v>
      </c>
      <c r="U120" s="65">
        <f t="shared" si="4"/>
        <v>0</v>
      </c>
      <c r="V120" s="2"/>
      <c r="AP120" s="2"/>
      <c r="AQ120" s="2"/>
      <c r="AR120" s="2"/>
      <c r="AZ120" s="2"/>
      <c r="BA120" s="2"/>
      <c r="BB120" s="2"/>
    </row>
    <row r="121" spans="1:54" ht="15">
      <c r="A121" s="57">
        <v>115</v>
      </c>
      <c r="B121" s="58" t="s">
        <v>1</v>
      </c>
      <c r="C121" s="58" t="s">
        <v>94</v>
      </c>
      <c r="D121" s="58" t="s">
        <v>128</v>
      </c>
      <c r="E121" s="58" t="s">
        <v>11</v>
      </c>
      <c r="F121" s="58" t="s">
        <v>171</v>
      </c>
      <c r="G121" s="59" t="s">
        <v>163</v>
      </c>
      <c r="H121" s="60">
        <v>22.89</v>
      </c>
      <c r="I121" s="61"/>
      <c r="J121" s="61">
        <v>1</v>
      </c>
      <c r="K121" s="61"/>
      <c r="L121" s="61"/>
      <c r="M121" s="61">
        <v>1</v>
      </c>
      <c r="N121" s="61">
        <v>1</v>
      </c>
      <c r="O121" s="61"/>
      <c r="P121" s="61">
        <v>1</v>
      </c>
      <c r="Q121" s="62"/>
      <c r="R121" s="63">
        <f>'K doplnění'!$F$6</f>
        <v>0</v>
      </c>
      <c r="S121" s="64">
        <f t="shared" si="5"/>
        <v>606.856628</v>
      </c>
      <c r="T121" s="65">
        <f t="shared" si="3"/>
        <v>0</v>
      </c>
      <c r="U121" s="65">
        <f t="shared" si="4"/>
        <v>0</v>
      </c>
      <c r="V121" s="2"/>
      <c r="AG121" s="2"/>
      <c r="AH121" s="2"/>
      <c r="AI121" s="2"/>
      <c r="AP121" s="2"/>
      <c r="AQ121" s="2"/>
      <c r="AR121" s="2"/>
      <c r="AZ121" s="2"/>
      <c r="BA121" s="2"/>
      <c r="BB121" s="2"/>
    </row>
    <row r="122" spans="1:54" ht="15">
      <c r="A122" s="57">
        <v>116</v>
      </c>
      <c r="B122" s="58" t="s">
        <v>1</v>
      </c>
      <c r="C122" s="58" t="s">
        <v>94</v>
      </c>
      <c r="D122" s="58" t="s">
        <v>129</v>
      </c>
      <c r="E122" s="58" t="s">
        <v>50</v>
      </c>
      <c r="F122" s="58" t="s">
        <v>170</v>
      </c>
      <c r="G122" s="59" t="s">
        <v>163</v>
      </c>
      <c r="H122" s="60">
        <v>2.7</v>
      </c>
      <c r="I122" s="61"/>
      <c r="J122" s="61">
        <v>1</v>
      </c>
      <c r="K122" s="61"/>
      <c r="L122" s="61"/>
      <c r="M122" s="61">
        <v>1</v>
      </c>
      <c r="N122" s="61">
        <v>1</v>
      </c>
      <c r="O122" s="61"/>
      <c r="P122" s="61">
        <v>1</v>
      </c>
      <c r="Q122" s="62"/>
      <c r="R122" s="63">
        <f>'K doplnění'!$F$6</f>
        <v>0</v>
      </c>
      <c r="S122" s="64">
        <f t="shared" si="5"/>
        <v>71.58204</v>
      </c>
      <c r="T122" s="65">
        <f t="shared" si="3"/>
        <v>0</v>
      </c>
      <c r="U122" s="65">
        <f t="shared" si="4"/>
        <v>0</v>
      </c>
      <c r="V122" s="2"/>
      <c r="AG122" s="2"/>
      <c r="AH122" s="2"/>
      <c r="AI122" s="2"/>
      <c r="AP122" s="2"/>
      <c r="AQ122" s="2"/>
      <c r="AR122" s="2"/>
      <c r="AZ122" s="2"/>
      <c r="BA122" s="2"/>
      <c r="BB122" s="2"/>
    </row>
    <row r="123" spans="1:54" ht="15">
      <c r="A123" s="57">
        <v>117</v>
      </c>
      <c r="B123" s="58" t="s">
        <v>1</v>
      </c>
      <c r="C123" s="58" t="s">
        <v>94</v>
      </c>
      <c r="D123" s="58" t="s">
        <v>130</v>
      </c>
      <c r="E123" s="58" t="s">
        <v>11</v>
      </c>
      <c r="F123" s="58" t="s">
        <v>171</v>
      </c>
      <c r="G123" s="59" t="s">
        <v>163</v>
      </c>
      <c r="H123" s="60">
        <v>76.63</v>
      </c>
      <c r="I123" s="61"/>
      <c r="J123" s="61">
        <v>1</v>
      </c>
      <c r="K123" s="61"/>
      <c r="L123" s="61"/>
      <c r="M123" s="61">
        <v>1</v>
      </c>
      <c r="N123" s="61">
        <v>1</v>
      </c>
      <c r="O123" s="61"/>
      <c r="P123" s="61">
        <v>1</v>
      </c>
      <c r="Q123" s="62"/>
      <c r="R123" s="63">
        <f>'K doplnění'!$F$6</f>
        <v>0</v>
      </c>
      <c r="S123" s="64">
        <f t="shared" si="5"/>
        <v>2031.6043426666668</v>
      </c>
      <c r="T123" s="65">
        <f t="shared" si="3"/>
        <v>0</v>
      </c>
      <c r="U123" s="65">
        <f t="shared" si="4"/>
        <v>0</v>
      </c>
      <c r="V123" s="2"/>
      <c r="AG123" s="2"/>
      <c r="AH123" s="2"/>
      <c r="AI123" s="2"/>
      <c r="AL123" s="2"/>
      <c r="AO123" s="2"/>
      <c r="AP123" s="2"/>
      <c r="AQ123" s="2"/>
      <c r="AR123" s="2"/>
      <c r="AZ123" s="2"/>
      <c r="BA123" s="2"/>
      <c r="BB123" s="2"/>
    </row>
    <row r="124" spans="1:54" ht="15">
      <c r="A124" s="57">
        <v>118</v>
      </c>
      <c r="B124" s="58" t="s">
        <v>1</v>
      </c>
      <c r="C124" s="58" t="s">
        <v>94</v>
      </c>
      <c r="D124" s="58" t="s">
        <v>131</v>
      </c>
      <c r="E124" s="58" t="s">
        <v>39</v>
      </c>
      <c r="F124" s="58" t="s">
        <v>182</v>
      </c>
      <c r="G124" s="59" t="s">
        <v>163</v>
      </c>
      <c r="H124" s="60">
        <v>49.96</v>
      </c>
      <c r="I124" s="61"/>
      <c r="J124" s="61">
        <v>1</v>
      </c>
      <c r="K124" s="61"/>
      <c r="L124" s="61"/>
      <c r="M124" s="61">
        <v>1</v>
      </c>
      <c r="N124" s="61">
        <v>1</v>
      </c>
      <c r="O124" s="61"/>
      <c r="P124" s="61">
        <v>1</v>
      </c>
      <c r="Q124" s="62"/>
      <c r="R124" s="63">
        <f>'K doplnění'!$F$6</f>
        <v>0</v>
      </c>
      <c r="S124" s="64">
        <f t="shared" si="5"/>
        <v>1324.5328586666667</v>
      </c>
      <c r="T124" s="65">
        <f t="shared" si="3"/>
        <v>0</v>
      </c>
      <c r="U124" s="65">
        <f t="shared" si="4"/>
        <v>0</v>
      </c>
      <c r="V124" s="2"/>
      <c r="AG124" s="2"/>
      <c r="AH124" s="2"/>
      <c r="AI124" s="2"/>
      <c r="AP124" s="2"/>
      <c r="AQ124" s="2"/>
      <c r="AR124" s="2"/>
      <c r="AZ124" s="2"/>
      <c r="BA124" s="2"/>
      <c r="BB124" s="2"/>
    </row>
    <row r="125" spans="1:54" ht="15">
      <c r="A125" s="76">
        <v>119</v>
      </c>
      <c r="B125" s="77" t="s">
        <v>1</v>
      </c>
      <c r="C125" s="77" t="s">
        <v>133</v>
      </c>
      <c r="D125" s="77" t="s">
        <v>132</v>
      </c>
      <c r="E125" s="77" t="s">
        <v>41</v>
      </c>
      <c r="F125" s="77" t="s">
        <v>170</v>
      </c>
      <c r="G125" s="34" t="s">
        <v>167</v>
      </c>
      <c r="H125" s="78">
        <v>182.91</v>
      </c>
      <c r="I125" s="11"/>
      <c r="J125" s="11">
        <v>1</v>
      </c>
      <c r="K125" s="11"/>
      <c r="L125" s="11"/>
      <c r="M125" s="11">
        <v>1</v>
      </c>
      <c r="N125" s="11">
        <v>1</v>
      </c>
      <c r="O125" s="11">
        <v>1</v>
      </c>
      <c r="P125" s="11">
        <v>1</v>
      </c>
      <c r="Q125" s="28"/>
      <c r="R125" s="31">
        <f>'K doplnění'!$F$8</f>
        <v>0</v>
      </c>
      <c r="S125" s="79">
        <f t="shared" si="5"/>
        <v>4910.255532</v>
      </c>
      <c r="T125" s="80">
        <f t="shared" si="3"/>
        <v>0</v>
      </c>
      <c r="U125" s="80">
        <f t="shared" si="4"/>
        <v>0</v>
      </c>
      <c r="V125" s="2"/>
      <c r="AG125" s="2"/>
      <c r="AH125" s="2"/>
      <c r="AI125" s="2"/>
      <c r="AP125" s="2"/>
      <c r="AQ125" s="2"/>
      <c r="AR125" s="2"/>
      <c r="AZ125" s="2"/>
      <c r="BA125" s="2"/>
      <c r="BB125" s="2"/>
    </row>
    <row r="126" spans="1:54" ht="15">
      <c r="A126" s="76">
        <v>120</v>
      </c>
      <c r="B126" s="77" t="s">
        <v>1</v>
      </c>
      <c r="C126" s="77" t="s">
        <v>133</v>
      </c>
      <c r="D126" s="77" t="s">
        <v>134</v>
      </c>
      <c r="E126" s="77" t="s">
        <v>41</v>
      </c>
      <c r="F126" s="77" t="s">
        <v>170</v>
      </c>
      <c r="G126" s="34" t="s">
        <v>167</v>
      </c>
      <c r="H126" s="78">
        <v>40.8</v>
      </c>
      <c r="I126" s="11"/>
      <c r="J126" s="11">
        <v>1</v>
      </c>
      <c r="K126" s="11"/>
      <c r="L126" s="11"/>
      <c r="M126" s="11">
        <v>1</v>
      </c>
      <c r="N126" s="11">
        <v>1</v>
      </c>
      <c r="O126" s="11">
        <v>1</v>
      </c>
      <c r="P126" s="11">
        <v>1</v>
      </c>
      <c r="Q126" s="28"/>
      <c r="R126" s="31">
        <f>'K doplnění'!$F$8</f>
        <v>0</v>
      </c>
      <c r="S126" s="79">
        <f t="shared" si="5"/>
        <v>1095.2841599999997</v>
      </c>
      <c r="T126" s="80">
        <f t="shared" si="3"/>
        <v>0</v>
      </c>
      <c r="U126" s="80">
        <f t="shared" si="4"/>
        <v>0</v>
      </c>
      <c r="V126" s="2"/>
      <c r="AG126" s="2"/>
      <c r="AH126" s="2"/>
      <c r="AI126" s="2"/>
      <c r="AP126" s="2"/>
      <c r="AQ126" s="2"/>
      <c r="AR126" s="2"/>
      <c r="AZ126" s="2"/>
      <c r="BA126" s="2"/>
      <c r="BB126" s="2"/>
    </row>
    <row r="127" spans="1:54" ht="15">
      <c r="A127" s="76">
        <v>121</v>
      </c>
      <c r="B127" s="77" t="s">
        <v>1</v>
      </c>
      <c r="C127" s="77" t="s">
        <v>133</v>
      </c>
      <c r="D127" s="77" t="s">
        <v>135</v>
      </c>
      <c r="E127" s="77" t="s">
        <v>41</v>
      </c>
      <c r="F127" s="77" t="s">
        <v>170</v>
      </c>
      <c r="G127" s="34" t="s">
        <v>167</v>
      </c>
      <c r="H127" s="78">
        <v>43.28</v>
      </c>
      <c r="I127" s="11"/>
      <c r="J127" s="11">
        <v>1</v>
      </c>
      <c r="K127" s="11"/>
      <c r="L127" s="11"/>
      <c r="M127" s="11">
        <v>1</v>
      </c>
      <c r="N127" s="11">
        <v>1</v>
      </c>
      <c r="O127" s="11">
        <v>1</v>
      </c>
      <c r="P127" s="11">
        <v>1</v>
      </c>
      <c r="Q127" s="28"/>
      <c r="R127" s="31">
        <f>'K doplnění'!$F$8</f>
        <v>0</v>
      </c>
      <c r="S127" s="79">
        <f t="shared" si="5"/>
        <v>1161.8602560000002</v>
      </c>
      <c r="T127" s="80">
        <f t="shared" si="3"/>
        <v>0</v>
      </c>
      <c r="U127" s="80">
        <f t="shared" si="4"/>
        <v>0</v>
      </c>
      <c r="V127" s="2"/>
      <c r="AG127" s="2"/>
      <c r="AH127" s="2"/>
      <c r="AI127" s="2"/>
      <c r="AP127" s="2"/>
      <c r="AQ127" s="2"/>
      <c r="AR127" s="2"/>
      <c r="AZ127" s="2"/>
      <c r="BA127" s="2"/>
      <c r="BB127" s="2"/>
    </row>
    <row r="128" spans="1:54" ht="15">
      <c r="A128" s="76">
        <v>122</v>
      </c>
      <c r="B128" s="77" t="s">
        <v>1</v>
      </c>
      <c r="C128" s="77" t="s">
        <v>133</v>
      </c>
      <c r="D128" s="77" t="s">
        <v>136</v>
      </c>
      <c r="E128" s="77" t="s">
        <v>41</v>
      </c>
      <c r="F128" s="77" t="s">
        <v>170</v>
      </c>
      <c r="G128" s="34" t="s">
        <v>167</v>
      </c>
      <c r="H128" s="78">
        <v>42</v>
      </c>
      <c r="I128" s="11"/>
      <c r="J128" s="11">
        <v>1</v>
      </c>
      <c r="K128" s="11"/>
      <c r="L128" s="11"/>
      <c r="M128" s="11">
        <v>1</v>
      </c>
      <c r="N128" s="11">
        <v>1</v>
      </c>
      <c r="O128" s="11">
        <v>1</v>
      </c>
      <c r="P128" s="11">
        <v>1</v>
      </c>
      <c r="Q128" s="28"/>
      <c r="R128" s="31">
        <f>'K doplnění'!$F$8</f>
        <v>0</v>
      </c>
      <c r="S128" s="79">
        <f t="shared" si="5"/>
        <v>1127.4984</v>
      </c>
      <c r="T128" s="80">
        <f t="shared" si="3"/>
        <v>0</v>
      </c>
      <c r="U128" s="80">
        <f t="shared" si="4"/>
        <v>0</v>
      </c>
      <c r="V128" s="2"/>
      <c r="AG128" s="2"/>
      <c r="AH128" s="2"/>
      <c r="AI128" s="2"/>
      <c r="AP128" s="2"/>
      <c r="AQ128" s="2"/>
      <c r="AR128" s="2"/>
      <c r="AZ128" s="2"/>
      <c r="BA128" s="2"/>
      <c r="BB128" s="2"/>
    </row>
    <row r="129" spans="1:54" ht="15">
      <c r="A129" s="57">
        <v>123</v>
      </c>
      <c r="B129" s="58" t="s">
        <v>1</v>
      </c>
      <c r="C129" s="58" t="s">
        <v>133</v>
      </c>
      <c r="D129" s="58" t="s">
        <v>137</v>
      </c>
      <c r="E129" s="58" t="s">
        <v>50</v>
      </c>
      <c r="F129" s="58" t="s">
        <v>170</v>
      </c>
      <c r="G129" s="59" t="s">
        <v>163</v>
      </c>
      <c r="H129" s="60">
        <v>9.93</v>
      </c>
      <c r="I129" s="61"/>
      <c r="J129" s="61">
        <v>1</v>
      </c>
      <c r="K129" s="61"/>
      <c r="L129" s="61"/>
      <c r="M129" s="61">
        <v>1</v>
      </c>
      <c r="N129" s="61">
        <v>1</v>
      </c>
      <c r="O129" s="61"/>
      <c r="P129" s="61">
        <v>1</v>
      </c>
      <c r="Q129" s="62"/>
      <c r="R129" s="63">
        <f>'K doplnění'!$F$6</f>
        <v>0</v>
      </c>
      <c r="S129" s="64">
        <f t="shared" si="5"/>
        <v>263.262836</v>
      </c>
      <c r="T129" s="65">
        <f t="shared" si="3"/>
        <v>0</v>
      </c>
      <c r="U129" s="65">
        <f t="shared" si="4"/>
        <v>0</v>
      </c>
      <c r="V129" s="2"/>
      <c r="AG129" s="2"/>
      <c r="AH129" s="2"/>
      <c r="AI129" s="2"/>
      <c r="AP129" s="2"/>
      <c r="AQ129" s="2"/>
      <c r="AR129" s="2"/>
      <c r="AZ129" s="2"/>
      <c r="BA129" s="2"/>
      <c r="BB129" s="2"/>
    </row>
    <row r="130" spans="1:54" ht="15">
      <c r="A130" s="76">
        <v>124</v>
      </c>
      <c r="B130" s="77" t="s">
        <v>1</v>
      </c>
      <c r="C130" s="77" t="s">
        <v>133</v>
      </c>
      <c r="D130" s="77" t="s">
        <v>138</v>
      </c>
      <c r="E130" s="77" t="s">
        <v>41</v>
      </c>
      <c r="F130" s="77" t="s">
        <v>170</v>
      </c>
      <c r="G130" s="34" t="s">
        <v>167</v>
      </c>
      <c r="H130" s="78">
        <v>92.79</v>
      </c>
      <c r="I130" s="11"/>
      <c r="J130" s="11">
        <v>1</v>
      </c>
      <c r="K130" s="11"/>
      <c r="L130" s="11"/>
      <c r="M130" s="11">
        <v>1</v>
      </c>
      <c r="N130" s="11">
        <v>1</v>
      </c>
      <c r="O130" s="11">
        <v>1</v>
      </c>
      <c r="P130" s="11">
        <v>1</v>
      </c>
      <c r="Q130" s="28"/>
      <c r="R130" s="31">
        <f>'K doplnění'!$F$8</f>
        <v>0</v>
      </c>
      <c r="S130" s="79">
        <f t="shared" si="5"/>
        <v>2490.966108</v>
      </c>
      <c r="T130" s="80">
        <f t="shared" si="3"/>
        <v>0</v>
      </c>
      <c r="U130" s="80">
        <f t="shared" si="4"/>
        <v>0</v>
      </c>
      <c r="V130" s="2"/>
      <c r="AG130" s="2"/>
      <c r="AH130" s="2"/>
      <c r="AI130" s="2"/>
      <c r="AP130" s="2"/>
      <c r="AQ130" s="2"/>
      <c r="AR130" s="2"/>
      <c r="AZ130" s="2"/>
      <c r="BA130" s="2"/>
      <c r="BB130" s="2"/>
    </row>
    <row r="131" spans="1:54" ht="15">
      <c r="A131" s="76">
        <v>125</v>
      </c>
      <c r="B131" s="77" t="s">
        <v>1</v>
      </c>
      <c r="C131" s="77" t="s">
        <v>133</v>
      </c>
      <c r="D131" s="77" t="s">
        <v>139</v>
      </c>
      <c r="E131" s="77" t="s">
        <v>41</v>
      </c>
      <c r="F131" s="77" t="s">
        <v>170</v>
      </c>
      <c r="G131" s="34" t="s">
        <v>167</v>
      </c>
      <c r="H131" s="78">
        <v>48.05</v>
      </c>
      <c r="I131" s="11"/>
      <c r="J131" s="11">
        <v>1</v>
      </c>
      <c r="K131" s="11"/>
      <c r="L131" s="11"/>
      <c r="M131" s="11">
        <v>1</v>
      </c>
      <c r="N131" s="11">
        <v>1</v>
      </c>
      <c r="O131" s="11">
        <v>1</v>
      </c>
      <c r="P131" s="11">
        <v>1</v>
      </c>
      <c r="Q131" s="28"/>
      <c r="R131" s="31">
        <f>'K doplnění'!$F$8</f>
        <v>0</v>
      </c>
      <c r="S131" s="79">
        <f t="shared" si="5"/>
        <v>1289.91186</v>
      </c>
      <c r="T131" s="80">
        <f t="shared" si="3"/>
        <v>0</v>
      </c>
      <c r="U131" s="80">
        <f t="shared" si="4"/>
        <v>0</v>
      </c>
      <c r="V131" s="2"/>
      <c r="AG131" s="2"/>
      <c r="AH131" s="2"/>
      <c r="AI131" s="2"/>
      <c r="AP131" s="2"/>
      <c r="AQ131" s="2"/>
      <c r="AR131" s="2"/>
      <c r="AZ131" s="2"/>
      <c r="BA131" s="2"/>
      <c r="BB131" s="2"/>
    </row>
    <row r="132" spans="1:54" ht="15">
      <c r="A132" s="66">
        <v>126</v>
      </c>
      <c r="B132" s="67" t="s">
        <v>1</v>
      </c>
      <c r="C132" s="67" t="s">
        <v>133</v>
      </c>
      <c r="D132" s="67" t="s">
        <v>140</v>
      </c>
      <c r="E132" s="67" t="s">
        <v>141</v>
      </c>
      <c r="F132" s="67" t="s">
        <v>170</v>
      </c>
      <c r="G132" s="68" t="s">
        <v>165</v>
      </c>
      <c r="H132" s="69">
        <v>11.08</v>
      </c>
      <c r="I132" s="70"/>
      <c r="J132" s="70"/>
      <c r="K132" s="70"/>
      <c r="L132" s="70"/>
      <c r="M132" s="70">
        <v>1</v>
      </c>
      <c r="N132" s="70">
        <v>1</v>
      </c>
      <c r="O132" s="70"/>
      <c r="P132" s="70">
        <v>1</v>
      </c>
      <c r="Q132" s="71"/>
      <c r="R132" s="72">
        <f>'K doplnění'!$F$10</f>
        <v>0</v>
      </c>
      <c r="S132" s="73">
        <f t="shared" si="5"/>
        <v>61.07148266666666</v>
      </c>
      <c r="T132" s="74">
        <f t="shared" si="3"/>
        <v>0</v>
      </c>
      <c r="U132" s="74">
        <f t="shared" si="4"/>
        <v>0</v>
      </c>
      <c r="V132" s="2"/>
      <c r="AG132" s="2"/>
      <c r="AH132" s="2"/>
      <c r="AI132" s="2"/>
      <c r="AL132" s="2"/>
      <c r="AO132" s="2"/>
      <c r="AP132" s="2"/>
      <c r="AQ132" s="2"/>
      <c r="AR132" s="2"/>
      <c r="AZ132" s="2"/>
      <c r="BA132" s="2"/>
      <c r="BB132" s="2"/>
    </row>
    <row r="133" spans="1:54" ht="15">
      <c r="A133" s="87">
        <v>127</v>
      </c>
      <c r="B133" s="88" t="s">
        <v>1</v>
      </c>
      <c r="C133" s="88" t="s">
        <v>133</v>
      </c>
      <c r="D133" s="88" t="s">
        <v>142</v>
      </c>
      <c r="E133" s="88" t="s">
        <v>23</v>
      </c>
      <c r="F133" s="88" t="s">
        <v>170</v>
      </c>
      <c r="G133" s="32" t="s">
        <v>166</v>
      </c>
      <c r="H133" s="89">
        <v>34.46</v>
      </c>
      <c r="I133" s="13"/>
      <c r="J133" s="13">
        <v>1</v>
      </c>
      <c r="K133" s="13"/>
      <c r="L133" s="13"/>
      <c r="M133" s="90">
        <v>1</v>
      </c>
      <c r="N133" s="90">
        <v>1</v>
      </c>
      <c r="O133" s="13">
        <v>1</v>
      </c>
      <c r="P133" s="90">
        <v>1</v>
      </c>
      <c r="Q133" s="91"/>
      <c r="R133" s="92">
        <f>'K doplnění'!$F$7</f>
        <v>0</v>
      </c>
      <c r="S133" s="93">
        <f t="shared" si="5"/>
        <v>925.085592</v>
      </c>
      <c r="T133" s="94">
        <f t="shared" si="3"/>
        <v>0</v>
      </c>
      <c r="U133" s="94">
        <f t="shared" si="4"/>
        <v>0</v>
      </c>
      <c r="V133" s="2"/>
      <c r="AG133" s="2"/>
      <c r="AH133" s="2"/>
      <c r="AI133" s="2"/>
      <c r="AP133" s="2"/>
      <c r="AQ133" s="2"/>
      <c r="AR133" s="2"/>
      <c r="AZ133" s="2"/>
      <c r="BA133" s="2"/>
      <c r="BB133" s="2"/>
    </row>
    <row r="134" spans="1:54" ht="15">
      <c r="A134" s="76">
        <v>128</v>
      </c>
      <c r="B134" s="77" t="s">
        <v>1</v>
      </c>
      <c r="C134" s="77" t="s">
        <v>133</v>
      </c>
      <c r="D134" s="77" t="s">
        <v>143</v>
      </c>
      <c r="E134" s="77" t="s">
        <v>41</v>
      </c>
      <c r="F134" s="77" t="s">
        <v>170</v>
      </c>
      <c r="G134" s="34" t="s">
        <v>167</v>
      </c>
      <c r="H134" s="78">
        <v>110.43</v>
      </c>
      <c r="I134" s="11"/>
      <c r="J134" s="11">
        <v>1</v>
      </c>
      <c r="K134" s="11"/>
      <c r="L134" s="11"/>
      <c r="M134" s="11">
        <v>1</v>
      </c>
      <c r="N134" s="11">
        <v>1</v>
      </c>
      <c r="O134" s="11">
        <v>1</v>
      </c>
      <c r="P134" s="11">
        <v>1</v>
      </c>
      <c r="Q134" s="28"/>
      <c r="R134" s="31">
        <f>'K doplnění'!$F$8</f>
        <v>0</v>
      </c>
      <c r="S134" s="79">
        <f t="shared" si="5"/>
        <v>2964.515436</v>
      </c>
      <c r="T134" s="80">
        <f t="shared" si="3"/>
        <v>0</v>
      </c>
      <c r="U134" s="80">
        <f t="shared" si="4"/>
        <v>0</v>
      </c>
      <c r="V134" s="2"/>
      <c r="AG134" s="2"/>
      <c r="AH134" s="2"/>
      <c r="AI134" s="2"/>
      <c r="AP134" s="2"/>
      <c r="AQ134" s="2"/>
      <c r="AR134" s="2"/>
      <c r="AZ134" s="2"/>
      <c r="BA134" s="2"/>
      <c r="BB134" s="2"/>
    </row>
    <row r="135" spans="1:54" ht="15">
      <c r="A135" s="76">
        <v>129</v>
      </c>
      <c r="B135" s="77" t="s">
        <v>1</v>
      </c>
      <c r="C135" s="77" t="s">
        <v>133</v>
      </c>
      <c r="D135" s="77" t="s">
        <v>144</v>
      </c>
      <c r="E135" s="77" t="s">
        <v>194</v>
      </c>
      <c r="F135" s="77" t="s">
        <v>170</v>
      </c>
      <c r="G135" s="34" t="s">
        <v>167</v>
      </c>
      <c r="H135" s="78">
        <v>36.22</v>
      </c>
      <c r="I135" s="11"/>
      <c r="J135" s="11">
        <v>1</v>
      </c>
      <c r="K135" s="11"/>
      <c r="L135" s="11"/>
      <c r="M135" s="11">
        <v>1</v>
      </c>
      <c r="N135" s="11">
        <v>1</v>
      </c>
      <c r="O135" s="11">
        <v>1</v>
      </c>
      <c r="P135" s="11">
        <v>1</v>
      </c>
      <c r="Q135" s="28"/>
      <c r="R135" s="31">
        <f>'K doplnění'!$F$8</f>
        <v>0</v>
      </c>
      <c r="S135" s="79">
        <f t="shared" si="5"/>
        <v>972.3331440000001</v>
      </c>
      <c r="T135" s="80">
        <f aca="true" t="shared" si="6" ref="T135:T151">R135*S135</f>
        <v>0</v>
      </c>
      <c r="U135" s="80">
        <f aca="true" t="shared" si="7" ref="U135:U151">T135*12</f>
        <v>0</v>
      </c>
      <c r="V135" s="2"/>
      <c r="AG135" s="2"/>
      <c r="AH135" s="2"/>
      <c r="AI135" s="2"/>
      <c r="AP135" s="2"/>
      <c r="AQ135" s="2"/>
      <c r="AR135" s="2"/>
      <c r="AZ135" s="2"/>
      <c r="BA135" s="2"/>
      <c r="BB135" s="2"/>
    </row>
    <row r="136" spans="1:54" ht="15">
      <c r="A136" s="66">
        <v>130</v>
      </c>
      <c r="B136" s="67" t="s">
        <v>1</v>
      </c>
      <c r="C136" s="67" t="s">
        <v>133</v>
      </c>
      <c r="D136" s="67" t="s">
        <v>145</v>
      </c>
      <c r="E136" s="67" t="s">
        <v>6</v>
      </c>
      <c r="F136" s="67" t="s">
        <v>170</v>
      </c>
      <c r="G136" s="68" t="s">
        <v>165</v>
      </c>
      <c r="H136" s="69">
        <v>4.74</v>
      </c>
      <c r="I136" s="70"/>
      <c r="J136" s="70"/>
      <c r="K136" s="70"/>
      <c r="L136" s="70"/>
      <c r="M136" s="70">
        <v>1</v>
      </c>
      <c r="N136" s="70">
        <v>1</v>
      </c>
      <c r="O136" s="70"/>
      <c r="P136" s="70">
        <v>1</v>
      </c>
      <c r="Q136" s="71"/>
      <c r="R136" s="72">
        <f>'K doplnění'!$F$10</f>
        <v>0</v>
      </c>
      <c r="S136" s="73">
        <f aca="true" t="shared" si="8" ref="S136:S151">(H136*I136*30.4167)+(H136*J136*21)+(H136*K136*4.3452)+(H136*L136*4.3452)+(H136*M136*4.3452)+H136*N136+(H136*O136/3)+(H136*P136/6)+(H136*Q136/12)</f>
        <v>26.126248000000004</v>
      </c>
      <c r="T136" s="74">
        <f t="shared" si="6"/>
        <v>0</v>
      </c>
      <c r="U136" s="74">
        <f t="shared" si="7"/>
        <v>0</v>
      </c>
      <c r="V136" s="2"/>
      <c r="AG136" s="2"/>
      <c r="AH136" s="2"/>
      <c r="AI136" s="2"/>
      <c r="AP136" s="2"/>
      <c r="AQ136" s="2"/>
      <c r="AR136" s="2"/>
      <c r="AZ136" s="2"/>
      <c r="BA136" s="2"/>
      <c r="BB136" s="2"/>
    </row>
    <row r="137" spans="1:54" ht="15">
      <c r="A137" s="76">
        <v>131</v>
      </c>
      <c r="B137" s="77" t="s">
        <v>1</v>
      </c>
      <c r="C137" s="77" t="s">
        <v>133</v>
      </c>
      <c r="D137" s="77" t="s">
        <v>146</v>
      </c>
      <c r="E137" s="77" t="s">
        <v>195</v>
      </c>
      <c r="F137" s="77" t="s">
        <v>170</v>
      </c>
      <c r="G137" s="34" t="s">
        <v>167</v>
      </c>
      <c r="H137" s="78">
        <v>59.65</v>
      </c>
      <c r="I137" s="11"/>
      <c r="J137" s="11">
        <v>1</v>
      </c>
      <c r="K137" s="11"/>
      <c r="L137" s="11"/>
      <c r="M137" s="11">
        <v>1</v>
      </c>
      <c r="N137" s="11">
        <v>1</v>
      </c>
      <c r="O137" s="11">
        <v>1</v>
      </c>
      <c r="P137" s="11">
        <v>1</v>
      </c>
      <c r="Q137" s="28"/>
      <c r="R137" s="31">
        <f>'K doplnění'!$F$8</f>
        <v>0</v>
      </c>
      <c r="S137" s="79">
        <f t="shared" si="8"/>
        <v>1601.31618</v>
      </c>
      <c r="T137" s="80">
        <f t="shared" si="6"/>
        <v>0</v>
      </c>
      <c r="U137" s="80">
        <f t="shared" si="7"/>
        <v>0</v>
      </c>
      <c r="V137" s="2"/>
      <c r="AP137" s="2"/>
      <c r="AQ137" s="2"/>
      <c r="AR137" s="2"/>
      <c r="AZ137" s="2"/>
      <c r="BA137" s="2"/>
      <c r="BB137" s="2"/>
    </row>
    <row r="138" spans="1:54" ht="15">
      <c r="A138" s="57">
        <v>132</v>
      </c>
      <c r="B138" s="58" t="s">
        <v>1</v>
      </c>
      <c r="C138" s="58" t="s">
        <v>133</v>
      </c>
      <c r="D138" s="58" t="s">
        <v>147</v>
      </c>
      <c r="E138" s="58" t="s">
        <v>148</v>
      </c>
      <c r="F138" s="58" t="s">
        <v>171</v>
      </c>
      <c r="G138" s="59" t="s">
        <v>163</v>
      </c>
      <c r="H138" s="60">
        <v>13.22</v>
      </c>
      <c r="I138" s="61"/>
      <c r="J138" s="61">
        <v>1</v>
      </c>
      <c r="K138" s="61"/>
      <c r="L138" s="61"/>
      <c r="M138" s="61">
        <v>1</v>
      </c>
      <c r="N138" s="61">
        <v>1</v>
      </c>
      <c r="O138" s="61"/>
      <c r="P138" s="61">
        <v>1</v>
      </c>
      <c r="Q138" s="62"/>
      <c r="R138" s="63">
        <f>'K doplnění'!$F$6</f>
        <v>0</v>
      </c>
      <c r="S138" s="64">
        <f t="shared" si="8"/>
        <v>350.4868773333333</v>
      </c>
      <c r="T138" s="65">
        <f t="shared" si="6"/>
        <v>0</v>
      </c>
      <c r="U138" s="65">
        <f t="shared" si="7"/>
        <v>0</v>
      </c>
      <c r="V138" s="2"/>
      <c r="AP138" s="2"/>
      <c r="AQ138" s="2"/>
      <c r="AR138" s="2"/>
      <c r="AZ138" s="2"/>
      <c r="BA138" s="2"/>
      <c r="BB138" s="2"/>
    </row>
    <row r="139" spans="1:54" ht="15">
      <c r="A139" s="95">
        <v>133</v>
      </c>
      <c r="B139" s="96" t="s">
        <v>1</v>
      </c>
      <c r="C139" s="96" t="s">
        <v>133</v>
      </c>
      <c r="D139" s="96" t="s">
        <v>149</v>
      </c>
      <c r="E139" s="96" t="s">
        <v>78</v>
      </c>
      <c r="F139" s="96" t="s">
        <v>171</v>
      </c>
      <c r="G139" s="36" t="s">
        <v>164</v>
      </c>
      <c r="H139" s="97">
        <v>2.82</v>
      </c>
      <c r="I139" s="12"/>
      <c r="J139" s="12">
        <v>1</v>
      </c>
      <c r="K139" s="12"/>
      <c r="L139" s="12"/>
      <c r="M139" s="12">
        <v>1</v>
      </c>
      <c r="N139" s="12">
        <v>1</v>
      </c>
      <c r="O139" s="12"/>
      <c r="P139" s="12">
        <v>1</v>
      </c>
      <c r="Q139" s="30"/>
      <c r="R139" s="98">
        <f>'K doplnění'!$F$9</f>
        <v>0</v>
      </c>
      <c r="S139" s="99">
        <f t="shared" si="8"/>
        <v>74.76346399999998</v>
      </c>
      <c r="T139" s="100">
        <f t="shared" si="6"/>
        <v>0</v>
      </c>
      <c r="U139" s="100">
        <f t="shared" si="7"/>
        <v>0</v>
      </c>
      <c r="V139" s="2"/>
      <c r="AP139" s="2"/>
      <c r="AQ139" s="2"/>
      <c r="AR139" s="2"/>
      <c r="AZ139" s="2"/>
      <c r="BA139" s="2"/>
      <c r="BB139" s="2"/>
    </row>
    <row r="140" spans="1:54" ht="15">
      <c r="A140" s="95">
        <v>134</v>
      </c>
      <c r="B140" s="96" t="s">
        <v>1</v>
      </c>
      <c r="C140" s="96" t="s">
        <v>133</v>
      </c>
      <c r="D140" s="96" t="s">
        <v>150</v>
      </c>
      <c r="E140" s="96" t="s">
        <v>80</v>
      </c>
      <c r="F140" s="96" t="s">
        <v>171</v>
      </c>
      <c r="G140" s="36" t="s">
        <v>164</v>
      </c>
      <c r="H140" s="97">
        <v>0.84</v>
      </c>
      <c r="I140" s="12"/>
      <c r="J140" s="12">
        <v>1</v>
      </c>
      <c r="K140" s="12"/>
      <c r="L140" s="12"/>
      <c r="M140" s="12">
        <v>1</v>
      </c>
      <c r="N140" s="12">
        <v>1</v>
      </c>
      <c r="O140" s="12"/>
      <c r="P140" s="12">
        <v>1</v>
      </c>
      <c r="Q140" s="30"/>
      <c r="R140" s="98">
        <f>'K doplnění'!$F$9</f>
        <v>0</v>
      </c>
      <c r="S140" s="99">
        <f t="shared" si="8"/>
        <v>22.269968000000002</v>
      </c>
      <c r="T140" s="100">
        <f t="shared" si="6"/>
        <v>0</v>
      </c>
      <c r="U140" s="100">
        <f t="shared" si="7"/>
        <v>0</v>
      </c>
      <c r="V140" s="2"/>
      <c r="AG140" s="2"/>
      <c r="AH140" s="2"/>
      <c r="AI140" s="2"/>
      <c r="AP140" s="2"/>
      <c r="AQ140" s="2"/>
      <c r="AR140" s="2"/>
      <c r="AZ140" s="2"/>
      <c r="BA140" s="2"/>
      <c r="BB140" s="2"/>
    </row>
    <row r="141" spans="1:54" ht="15">
      <c r="A141" s="95">
        <v>135</v>
      </c>
      <c r="B141" s="96" t="s">
        <v>1</v>
      </c>
      <c r="C141" s="96" t="s">
        <v>133</v>
      </c>
      <c r="D141" s="96" t="s">
        <v>151</v>
      </c>
      <c r="E141" s="96" t="s">
        <v>80</v>
      </c>
      <c r="F141" s="96" t="s">
        <v>171</v>
      </c>
      <c r="G141" s="36" t="s">
        <v>164</v>
      </c>
      <c r="H141" s="97">
        <v>2.47</v>
      </c>
      <c r="I141" s="12"/>
      <c r="J141" s="12">
        <v>1</v>
      </c>
      <c r="K141" s="12"/>
      <c r="L141" s="12"/>
      <c r="M141" s="12">
        <v>1</v>
      </c>
      <c r="N141" s="12">
        <v>1</v>
      </c>
      <c r="O141" s="12"/>
      <c r="P141" s="12">
        <v>1</v>
      </c>
      <c r="Q141" s="30"/>
      <c r="R141" s="98">
        <f>'K doplnění'!$F$9</f>
        <v>0</v>
      </c>
      <c r="S141" s="99">
        <f t="shared" si="8"/>
        <v>65.48431066666667</v>
      </c>
      <c r="T141" s="100">
        <f t="shared" si="6"/>
        <v>0</v>
      </c>
      <c r="U141" s="100">
        <f t="shared" si="7"/>
        <v>0</v>
      </c>
      <c r="V141" s="2"/>
      <c r="AP141" s="2"/>
      <c r="AQ141" s="2"/>
      <c r="AR141" s="2"/>
      <c r="AZ141" s="2"/>
      <c r="BA141" s="2"/>
      <c r="BB141" s="2"/>
    </row>
    <row r="142" spans="1:54" ht="15">
      <c r="A142" s="81">
        <v>136</v>
      </c>
      <c r="B142" s="82" t="s">
        <v>1</v>
      </c>
      <c r="C142" s="82" t="s">
        <v>133</v>
      </c>
      <c r="D142" s="82" t="s">
        <v>152</v>
      </c>
      <c r="E142" s="82" t="s">
        <v>70</v>
      </c>
      <c r="F142" s="82" t="s">
        <v>171</v>
      </c>
      <c r="G142" s="35" t="s">
        <v>168</v>
      </c>
      <c r="H142" s="83">
        <v>1.99</v>
      </c>
      <c r="I142" s="14"/>
      <c r="J142" s="14"/>
      <c r="K142" s="14"/>
      <c r="L142" s="14"/>
      <c r="M142" s="14"/>
      <c r="N142" s="14">
        <v>1</v>
      </c>
      <c r="O142" s="14"/>
      <c r="P142" s="14">
        <v>1</v>
      </c>
      <c r="Q142" s="29"/>
      <c r="R142" s="84">
        <f>'K doplnění'!$F$11</f>
        <v>0</v>
      </c>
      <c r="S142" s="85">
        <f t="shared" si="8"/>
        <v>2.3216666666666668</v>
      </c>
      <c r="T142" s="86">
        <f t="shared" si="6"/>
        <v>0</v>
      </c>
      <c r="U142" s="86">
        <f t="shared" si="7"/>
        <v>0</v>
      </c>
      <c r="V142" s="2"/>
      <c r="AG142" s="2"/>
      <c r="AH142" s="2"/>
      <c r="AI142" s="2"/>
      <c r="AP142" s="2"/>
      <c r="AQ142" s="2"/>
      <c r="AR142" s="2"/>
      <c r="AZ142" s="2"/>
      <c r="BA142" s="2"/>
      <c r="BB142" s="2"/>
    </row>
    <row r="143" spans="1:54" ht="15">
      <c r="A143" s="57">
        <v>137</v>
      </c>
      <c r="B143" s="58" t="s">
        <v>1</v>
      </c>
      <c r="C143" s="58" t="s">
        <v>133</v>
      </c>
      <c r="D143" s="58" t="s">
        <v>153</v>
      </c>
      <c r="E143" s="58" t="s">
        <v>11</v>
      </c>
      <c r="F143" s="58" t="s">
        <v>170</v>
      </c>
      <c r="G143" s="59" t="s">
        <v>163</v>
      </c>
      <c r="H143" s="60">
        <v>9.31</v>
      </c>
      <c r="I143" s="61"/>
      <c r="J143" s="61">
        <v>1</v>
      </c>
      <c r="K143" s="61"/>
      <c r="L143" s="61"/>
      <c r="M143" s="61">
        <v>1</v>
      </c>
      <c r="N143" s="61">
        <v>1</v>
      </c>
      <c r="O143" s="61"/>
      <c r="P143" s="61">
        <v>1</v>
      </c>
      <c r="Q143" s="62"/>
      <c r="R143" s="63">
        <f>'K doplnění'!$F$6</f>
        <v>0</v>
      </c>
      <c r="S143" s="64">
        <f t="shared" si="8"/>
        <v>246.8254786666667</v>
      </c>
      <c r="T143" s="65">
        <f t="shared" si="6"/>
        <v>0</v>
      </c>
      <c r="U143" s="65">
        <f t="shared" si="7"/>
        <v>0</v>
      </c>
      <c r="V143" s="2"/>
      <c r="AP143" s="2"/>
      <c r="AQ143" s="2"/>
      <c r="AR143" s="2"/>
      <c r="AZ143" s="2"/>
      <c r="BA143" s="2"/>
      <c r="BB143" s="2"/>
    </row>
    <row r="144" spans="1:54" ht="15">
      <c r="A144" s="57">
        <v>138</v>
      </c>
      <c r="B144" s="58" t="s">
        <v>1</v>
      </c>
      <c r="C144" s="58" t="s">
        <v>133</v>
      </c>
      <c r="D144" s="58" t="s">
        <v>154</v>
      </c>
      <c r="E144" s="58" t="s">
        <v>11</v>
      </c>
      <c r="F144" s="58" t="s">
        <v>246</v>
      </c>
      <c r="G144" s="59" t="s">
        <v>163</v>
      </c>
      <c r="H144" s="60">
        <v>16.48</v>
      </c>
      <c r="I144" s="61"/>
      <c r="J144" s="61">
        <v>1</v>
      </c>
      <c r="K144" s="61"/>
      <c r="L144" s="61"/>
      <c r="M144" s="61">
        <v>1</v>
      </c>
      <c r="N144" s="61">
        <v>1</v>
      </c>
      <c r="O144" s="61"/>
      <c r="P144" s="61">
        <v>1</v>
      </c>
      <c r="Q144" s="62"/>
      <c r="R144" s="63">
        <f>'K doplnění'!$F$6</f>
        <v>0</v>
      </c>
      <c r="S144" s="64">
        <f t="shared" si="8"/>
        <v>436.9155626666667</v>
      </c>
      <c r="T144" s="65">
        <f t="shared" si="6"/>
        <v>0</v>
      </c>
      <c r="U144" s="65">
        <f t="shared" si="7"/>
        <v>0</v>
      </c>
      <c r="V144" s="2"/>
      <c r="AP144" s="2"/>
      <c r="AQ144" s="2"/>
      <c r="AR144" s="2"/>
      <c r="AZ144" s="2"/>
      <c r="BA144" s="2"/>
      <c r="BB144" s="2"/>
    </row>
    <row r="145" spans="1:54" ht="15">
      <c r="A145" s="95">
        <v>139</v>
      </c>
      <c r="B145" s="96" t="s">
        <v>1</v>
      </c>
      <c r="C145" s="96" t="s">
        <v>133</v>
      </c>
      <c r="D145" s="96" t="s">
        <v>155</v>
      </c>
      <c r="E145" s="96" t="s">
        <v>62</v>
      </c>
      <c r="F145" s="96" t="s">
        <v>171</v>
      </c>
      <c r="G145" s="36" t="s">
        <v>164</v>
      </c>
      <c r="H145" s="97">
        <v>6.01</v>
      </c>
      <c r="I145" s="12"/>
      <c r="J145" s="12">
        <v>1</v>
      </c>
      <c r="K145" s="12"/>
      <c r="L145" s="12"/>
      <c r="M145" s="12">
        <v>1</v>
      </c>
      <c r="N145" s="12">
        <v>1</v>
      </c>
      <c r="O145" s="12"/>
      <c r="P145" s="12">
        <v>1</v>
      </c>
      <c r="Q145" s="30"/>
      <c r="R145" s="98">
        <f>'K doplnění'!$F$9</f>
        <v>0</v>
      </c>
      <c r="S145" s="99">
        <f t="shared" si="8"/>
        <v>159.33631866666664</v>
      </c>
      <c r="T145" s="100">
        <f t="shared" si="6"/>
        <v>0</v>
      </c>
      <c r="U145" s="100">
        <f t="shared" si="7"/>
        <v>0</v>
      </c>
      <c r="V145" s="2"/>
      <c r="AP145" s="2"/>
      <c r="AQ145" s="2"/>
      <c r="AR145" s="2"/>
      <c r="AZ145" s="2"/>
      <c r="BA145" s="2"/>
      <c r="BB145" s="2"/>
    </row>
    <row r="146" spans="1:54" ht="15">
      <c r="A146" s="95">
        <v>140</v>
      </c>
      <c r="B146" s="96" t="s">
        <v>1</v>
      </c>
      <c r="C146" s="96" t="s">
        <v>133</v>
      </c>
      <c r="D146" s="96" t="s">
        <v>156</v>
      </c>
      <c r="E146" s="96" t="s">
        <v>64</v>
      </c>
      <c r="F146" s="96" t="s">
        <v>171</v>
      </c>
      <c r="G146" s="36" t="s">
        <v>164</v>
      </c>
      <c r="H146" s="97">
        <v>0.89</v>
      </c>
      <c r="I146" s="12"/>
      <c r="J146" s="12">
        <v>1</v>
      </c>
      <c r="K146" s="12"/>
      <c r="L146" s="12"/>
      <c r="M146" s="12">
        <v>1</v>
      </c>
      <c r="N146" s="12">
        <v>1</v>
      </c>
      <c r="O146" s="12"/>
      <c r="P146" s="12">
        <v>1</v>
      </c>
      <c r="Q146" s="30"/>
      <c r="R146" s="98">
        <f>'K doplnění'!$F$9</f>
        <v>0</v>
      </c>
      <c r="S146" s="99">
        <f t="shared" si="8"/>
        <v>23.595561333333336</v>
      </c>
      <c r="T146" s="100">
        <f t="shared" si="6"/>
        <v>0</v>
      </c>
      <c r="U146" s="100">
        <f t="shared" si="7"/>
        <v>0</v>
      </c>
      <c r="V146" s="2"/>
      <c r="AP146" s="2"/>
      <c r="AQ146" s="2"/>
      <c r="AR146" s="2"/>
      <c r="AZ146" s="2"/>
      <c r="BA146" s="2"/>
      <c r="BB146" s="2"/>
    </row>
    <row r="147" spans="1:54" ht="15">
      <c r="A147" s="95">
        <v>141</v>
      </c>
      <c r="B147" s="96" t="s">
        <v>1</v>
      </c>
      <c r="C147" s="96" t="s">
        <v>133</v>
      </c>
      <c r="D147" s="96" t="s">
        <v>157</v>
      </c>
      <c r="E147" s="96" t="s">
        <v>64</v>
      </c>
      <c r="F147" s="96" t="s">
        <v>171</v>
      </c>
      <c r="G147" s="36" t="s">
        <v>164</v>
      </c>
      <c r="H147" s="97">
        <v>3</v>
      </c>
      <c r="I147" s="12"/>
      <c r="J147" s="12">
        <v>1</v>
      </c>
      <c r="K147" s="12"/>
      <c r="L147" s="12"/>
      <c r="M147" s="12">
        <v>1</v>
      </c>
      <c r="N147" s="12">
        <v>1</v>
      </c>
      <c r="O147" s="12"/>
      <c r="P147" s="12">
        <v>1</v>
      </c>
      <c r="Q147" s="30"/>
      <c r="R147" s="98">
        <f>'K doplnění'!$F$9</f>
        <v>0</v>
      </c>
      <c r="S147" s="99">
        <f t="shared" si="8"/>
        <v>79.5356</v>
      </c>
      <c r="T147" s="100">
        <f t="shared" si="6"/>
        <v>0</v>
      </c>
      <c r="U147" s="100">
        <f t="shared" si="7"/>
        <v>0</v>
      </c>
      <c r="V147" s="2"/>
      <c r="AG147" s="2"/>
      <c r="AH147" s="2"/>
      <c r="AI147" s="2"/>
      <c r="AP147" s="2"/>
      <c r="AQ147" s="2"/>
      <c r="AR147" s="2"/>
      <c r="AZ147" s="2"/>
      <c r="BA147" s="2"/>
      <c r="BB147" s="2"/>
    </row>
    <row r="148" spans="1:54" ht="15">
      <c r="A148" s="95">
        <v>142</v>
      </c>
      <c r="B148" s="96" t="s">
        <v>1</v>
      </c>
      <c r="C148" s="96" t="s">
        <v>133</v>
      </c>
      <c r="D148" s="96" t="s">
        <v>158</v>
      </c>
      <c r="E148" s="96" t="s">
        <v>76</v>
      </c>
      <c r="F148" s="96" t="s">
        <v>171</v>
      </c>
      <c r="G148" s="36" t="s">
        <v>164</v>
      </c>
      <c r="H148" s="97">
        <v>2.33</v>
      </c>
      <c r="I148" s="12"/>
      <c r="J148" s="12">
        <v>1</v>
      </c>
      <c r="K148" s="12"/>
      <c r="L148" s="12"/>
      <c r="M148" s="12">
        <v>1</v>
      </c>
      <c r="N148" s="12">
        <v>1</v>
      </c>
      <c r="O148" s="12"/>
      <c r="P148" s="12">
        <v>1</v>
      </c>
      <c r="Q148" s="30"/>
      <c r="R148" s="98">
        <f>'K doplnění'!$F$9</f>
        <v>0</v>
      </c>
      <c r="S148" s="99">
        <f t="shared" si="8"/>
        <v>61.772649333333334</v>
      </c>
      <c r="T148" s="100">
        <f t="shared" si="6"/>
        <v>0</v>
      </c>
      <c r="U148" s="100">
        <f t="shared" si="7"/>
        <v>0</v>
      </c>
      <c r="V148" s="2"/>
      <c r="AG148" s="2"/>
      <c r="AH148" s="2"/>
      <c r="AI148" s="2"/>
      <c r="AP148" s="2"/>
      <c r="AQ148" s="2"/>
      <c r="AR148" s="2"/>
      <c r="AZ148" s="2"/>
      <c r="BA148" s="2"/>
      <c r="BB148" s="2"/>
    </row>
    <row r="149" spans="1:54" ht="15">
      <c r="A149" s="57">
        <v>143</v>
      </c>
      <c r="B149" s="58" t="s">
        <v>1</v>
      </c>
      <c r="C149" s="58" t="s">
        <v>133</v>
      </c>
      <c r="D149" s="58" t="s">
        <v>159</v>
      </c>
      <c r="E149" s="58" t="s">
        <v>11</v>
      </c>
      <c r="F149" s="58" t="s">
        <v>171</v>
      </c>
      <c r="G149" s="59" t="s">
        <v>163</v>
      </c>
      <c r="H149" s="60">
        <v>73.92</v>
      </c>
      <c r="I149" s="61"/>
      <c r="J149" s="61">
        <v>1</v>
      </c>
      <c r="K149" s="61"/>
      <c r="L149" s="61"/>
      <c r="M149" s="61">
        <v>1</v>
      </c>
      <c r="N149" s="61">
        <v>1</v>
      </c>
      <c r="O149" s="61"/>
      <c r="P149" s="61">
        <v>1</v>
      </c>
      <c r="Q149" s="62"/>
      <c r="R149" s="63">
        <f>'K doplnění'!$F$6</f>
        <v>0</v>
      </c>
      <c r="S149" s="64">
        <f t="shared" si="8"/>
        <v>1959.7571839999998</v>
      </c>
      <c r="T149" s="65">
        <f t="shared" si="6"/>
        <v>0</v>
      </c>
      <c r="U149" s="65">
        <f t="shared" si="7"/>
        <v>0</v>
      </c>
      <c r="V149" s="2"/>
      <c r="AG149" s="2"/>
      <c r="AH149" s="2"/>
      <c r="AI149" s="2"/>
      <c r="AP149" s="2"/>
      <c r="AQ149" s="2"/>
      <c r="AR149" s="2"/>
      <c r="AZ149" s="2"/>
      <c r="BA149" s="2"/>
      <c r="BB149" s="2"/>
    </row>
    <row r="150" spans="1:22" ht="15">
      <c r="A150" s="57">
        <v>144</v>
      </c>
      <c r="B150" s="58" t="s">
        <v>1</v>
      </c>
      <c r="C150" s="58" t="s">
        <v>133</v>
      </c>
      <c r="D150" s="58" t="s">
        <v>160</v>
      </c>
      <c r="E150" s="58" t="s">
        <v>11</v>
      </c>
      <c r="F150" s="58" t="s">
        <v>171</v>
      </c>
      <c r="G150" s="59" t="s">
        <v>163</v>
      </c>
      <c r="H150" s="60">
        <v>25</v>
      </c>
      <c r="I150" s="61"/>
      <c r="J150" s="61">
        <v>1</v>
      </c>
      <c r="K150" s="61"/>
      <c r="L150" s="61"/>
      <c r="M150" s="61">
        <v>1</v>
      </c>
      <c r="N150" s="61">
        <v>1</v>
      </c>
      <c r="O150" s="61"/>
      <c r="P150" s="61">
        <v>1</v>
      </c>
      <c r="Q150" s="62"/>
      <c r="R150" s="63">
        <f>'K doplnění'!$F$6</f>
        <v>0</v>
      </c>
      <c r="S150" s="64">
        <f t="shared" si="8"/>
        <v>662.7966666666666</v>
      </c>
      <c r="T150" s="65">
        <f t="shared" si="6"/>
        <v>0</v>
      </c>
      <c r="U150" s="65">
        <f t="shared" si="7"/>
        <v>0</v>
      </c>
      <c r="V150" s="2"/>
    </row>
    <row r="151" spans="1:21" ht="15.75" thickBot="1">
      <c r="A151" s="57">
        <v>145</v>
      </c>
      <c r="B151" s="58" t="s">
        <v>1</v>
      </c>
      <c r="C151" s="58" t="s">
        <v>133</v>
      </c>
      <c r="D151" s="58" t="s">
        <v>161</v>
      </c>
      <c r="E151" s="58" t="s">
        <v>39</v>
      </c>
      <c r="F151" s="58" t="s">
        <v>182</v>
      </c>
      <c r="G151" s="59" t="s">
        <v>163</v>
      </c>
      <c r="H151" s="60">
        <v>47.49</v>
      </c>
      <c r="I151" s="61"/>
      <c r="J151" s="61">
        <v>1</v>
      </c>
      <c r="K151" s="61"/>
      <c r="L151" s="61"/>
      <c r="M151" s="61">
        <v>1</v>
      </c>
      <c r="N151" s="61">
        <v>1</v>
      </c>
      <c r="O151" s="61"/>
      <c r="P151" s="61">
        <v>1</v>
      </c>
      <c r="Q151" s="62"/>
      <c r="R151" s="63">
        <f>'K doplnění'!$F$6</f>
        <v>0</v>
      </c>
      <c r="S151" s="64">
        <f t="shared" si="8"/>
        <v>1259.048548</v>
      </c>
      <c r="T151" s="65">
        <f t="shared" si="6"/>
        <v>0</v>
      </c>
      <c r="U151" s="65">
        <f t="shared" si="7"/>
        <v>0</v>
      </c>
    </row>
    <row r="152" spans="1:21" ht="21.75" thickBot="1">
      <c r="A152" s="20"/>
      <c r="B152" s="21"/>
      <c r="C152" s="21"/>
      <c r="D152" s="21"/>
      <c r="E152" s="21"/>
      <c r="F152" s="21"/>
      <c r="G152" s="22"/>
      <c r="H152" s="23"/>
      <c r="I152" s="24"/>
      <c r="J152" s="24"/>
      <c r="K152" s="24"/>
      <c r="L152" s="24"/>
      <c r="M152" s="24"/>
      <c r="N152" s="24"/>
      <c r="O152" s="24"/>
      <c r="P152" s="24"/>
      <c r="Q152" s="24"/>
      <c r="R152" s="238" t="s">
        <v>274</v>
      </c>
      <c r="S152" s="239"/>
      <c r="T152" s="240"/>
      <c r="U152" s="111">
        <f>SUM(U7:U151)</f>
        <v>0</v>
      </c>
    </row>
    <row r="153" spans="1:21" s="8" customFormat="1" ht="21">
      <c r="A153" s="47"/>
      <c r="B153" s="48"/>
      <c r="C153" s="48"/>
      <c r="D153" s="48"/>
      <c r="E153" s="48"/>
      <c r="F153" s="48"/>
      <c r="G153" s="49"/>
      <c r="H153" s="50"/>
      <c r="I153" s="51"/>
      <c r="J153" s="51"/>
      <c r="K153" s="51"/>
      <c r="L153" s="51"/>
      <c r="M153" s="51"/>
      <c r="N153" s="51"/>
      <c r="O153" s="51"/>
      <c r="P153" s="51"/>
      <c r="Q153" s="51"/>
      <c r="R153" s="52"/>
      <c r="S153" s="52"/>
      <c r="T153" s="52"/>
      <c r="U153" s="53"/>
    </row>
    <row r="154" spans="1:19" s="8" customFormat="1" ht="15.75" thickBot="1">
      <c r="A154" s="54"/>
      <c r="G154" s="54"/>
      <c r="H154" s="55"/>
      <c r="S154" s="55"/>
    </row>
    <row r="155" spans="1:21" ht="24" thickBot="1">
      <c r="A155" s="193" t="s">
        <v>267</v>
      </c>
      <c r="B155" s="194"/>
      <c r="C155" s="194"/>
      <c r="D155" s="194"/>
      <c r="E155" s="194"/>
      <c r="F155" s="195"/>
      <c r="G155" s="196" t="s">
        <v>314</v>
      </c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</row>
    <row r="156" spans="1:25" ht="15">
      <c r="A156" s="209" t="s">
        <v>216</v>
      </c>
      <c r="B156" s="212" t="s">
        <v>211</v>
      </c>
      <c r="C156" s="201" t="s">
        <v>212</v>
      </c>
      <c r="D156" s="215" t="s">
        <v>213</v>
      </c>
      <c r="E156" s="201" t="s">
        <v>261</v>
      </c>
      <c r="F156" s="198" t="s">
        <v>260</v>
      </c>
      <c r="G156" s="201" t="s">
        <v>162</v>
      </c>
      <c r="H156" s="201" t="s">
        <v>215</v>
      </c>
      <c r="I156" s="201" t="s">
        <v>196</v>
      </c>
      <c r="J156" s="201"/>
      <c r="K156" s="201"/>
      <c r="L156" s="201"/>
      <c r="M156" s="201"/>
      <c r="N156" s="201"/>
      <c r="O156" s="201"/>
      <c r="P156" s="201"/>
      <c r="Q156" s="204"/>
      <c r="R156" s="205" t="s">
        <v>262</v>
      </c>
      <c r="S156" s="229" t="s">
        <v>197</v>
      </c>
      <c r="T156" s="201" t="s">
        <v>198</v>
      </c>
      <c r="U156" s="233" t="s">
        <v>199</v>
      </c>
      <c r="V156" s="8"/>
      <c r="W156" s="8"/>
      <c r="X156" s="8"/>
      <c r="Y156" s="8"/>
    </row>
    <row r="157" spans="1:21" ht="15">
      <c r="A157" s="210"/>
      <c r="B157" s="213"/>
      <c r="C157" s="202"/>
      <c r="D157" s="216"/>
      <c r="E157" s="202"/>
      <c r="F157" s="199"/>
      <c r="G157" s="202"/>
      <c r="H157" s="202"/>
      <c r="I157" s="208" t="s">
        <v>200</v>
      </c>
      <c r="J157" s="208"/>
      <c r="K157" s="208" t="s">
        <v>201</v>
      </c>
      <c r="L157" s="208"/>
      <c r="M157" s="202" t="s">
        <v>202</v>
      </c>
      <c r="N157" s="202" t="s">
        <v>203</v>
      </c>
      <c r="O157" s="218" t="s">
        <v>204</v>
      </c>
      <c r="P157" s="218" t="s">
        <v>205</v>
      </c>
      <c r="Q157" s="222" t="s">
        <v>206</v>
      </c>
      <c r="R157" s="206"/>
      <c r="S157" s="230"/>
      <c r="T157" s="202"/>
      <c r="U157" s="234"/>
    </row>
    <row r="158" spans="1:21" ht="15.75" thickBot="1">
      <c r="A158" s="211"/>
      <c r="B158" s="214"/>
      <c r="C158" s="203"/>
      <c r="D158" s="217"/>
      <c r="E158" s="203"/>
      <c r="F158" s="200"/>
      <c r="G158" s="203"/>
      <c r="H158" s="203"/>
      <c r="I158" s="45" t="s">
        <v>207</v>
      </c>
      <c r="J158" s="45" t="s">
        <v>208</v>
      </c>
      <c r="K158" s="46" t="s">
        <v>209</v>
      </c>
      <c r="L158" s="46" t="s">
        <v>210</v>
      </c>
      <c r="M158" s="203"/>
      <c r="N158" s="203"/>
      <c r="O158" s="220"/>
      <c r="P158" s="220"/>
      <c r="Q158" s="223"/>
      <c r="R158" s="207"/>
      <c r="S158" s="236"/>
      <c r="T158" s="203"/>
      <c r="U158" s="237"/>
    </row>
    <row r="159" spans="1:25" s="25" customFormat="1" ht="31.5" thickBot="1" thickTop="1">
      <c r="A159" s="101">
        <v>1</v>
      </c>
      <c r="B159" s="102" t="s">
        <v>259</v>
      </c>
      <c r="C159" s="102"/>
      <c r="D159" s="102"/>
      <c r="E159" s="103" t="s">
        <v>270</v>
      </c>
      <c r="F159" s="103"/>
      <c r="G159" s="102" t="s">
        <v>245</v>
      </c>
      <c r="H159" s="104">
        <v>2860</v>
      </c>
      <c r="I159" s="105"/>
      <c r="J159" s="105"/>
      <c r="K159" s="105"/>
      <c r="L159" s="105"/>
      <c r="M159" s="105"/>
      <c r="N159" s="105"/>
      <c r="O159" s="105"/>
      <c r="P159" s="105"/>
      <c r="Q159" s="106">
        <v>1</v>
      </c>
      <c r="R159" s="107">
        <f>'K doplnění'!$F$12</f>
        <v>0</v>
      </c>
      <c r="S159" s="108" t="s">
        <v>247</v>
      </c>
      <c r="T159" s="109" t="s">
        <v>247</v>
      </c>
      <c r="U159" s="110">
        <f>R159*H159</f>
        <v>0</v>
      </c>
      <c r="V159"/>
      <c r="W159"/>
      <c r="X159"/>
      <c r="Y159"/>
    </row>
    <row r="160" spans="1:25" ht="21.75" thickBot="1">
      <c r="A160" s="56"/>
      <c r="G160" s="56"/>
      <c r="R160" s="224" t="s">
        <v>275</v>
      </c>
      <c r="S160" s="225"/>
      <c r="T160" s="226"/>
      <c r="U160" s="111">
        <f>SUM(U159)</f>
        <v>0</v>
      </c>
      <c r="V160" s="25"/>
      <c r="W160" s="25"/>
      <c r="X160" s="25"/>
      <c r="Y160" s="25"/>
    </row>
    <row r="161" spans="18:21" ht="15">
      <c r="R161" s="7"/>
      <c r="S161" s="9"/>
      <c r="T161" s="9"/>
      <c r="U161" s="9"/>
    </row>
    <row r="163" spans="1:21" s="8" customFormat="1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R163" s="42"/>
      <c r="S163" s="26"/>
      <c r="T163" s="43"/>
      <c r="U163" s="44"/>
    </row>
  </sheetData>
  <sheetProtection algorithmName="SHA-512" hashValue="mf1GsrGrhZVcizGVbe6w5+/0cXOFIhuLxXMa3cZJboWAfgD0gmMfsc/ucNMl2xLJE2RZUj18bQxliz0H1bKofQ==" saltValue="azeXnPus+TXzvCwOBizqUg==" spinCount="100000" sheet="1" objects="1" scenarios="1"/>
  <mergeCells count="46">
    <mergeCell ref="R4:R6"/>
    <mergeCell ref="S4:S6"/>
    <mergeCell ref="T4:T6"/>
    <mergeCell ref="U4:U6"/>
    <mergeCell ref="S156:S158"/>
    <mergeCell ref="T156:T158"/>
    <mergeCell ref="U156:U158"/>
    <mergeCell ref="R152:T152"/>
    <mergeCell ref="P157:P158"/>
    <mergeCell ref="Q157:Q158"/>
    <mergeCell ref="R160:T160"/>
    <mergeCell ref="A4:A6"/>
    <mergeCell ref="P5:P6"/>
    <mergeCell ref="Q5:Q6"/>
    <mergeCell ref="B4:B6"/>
    <mergeCell ref="C4:C6"/>
    <mergeCell ref="D4:D6"/>
    <mergeCell ref="E4:E6"/>
    <mergeCell ref="F4:F6"/>
    <mergeCell ref="G4:G6"/>
    <mergeCell ref="H4:H6"/>
    <mergeCell ref="I4:Q4"/>
    <mergeCell ref="I5:J5"/>
    <mergeCell ref="K5:L5"/>
    <mergeCell ref="E156:E158"/>
    <mergeCell ref="O5:O6"/>
    <mergeCell ref="N157:N158"/>
    <mergeCell ref="O157:O158"/>
    <mergeCell ref="M5:M6"/>
    <mergeCell ref="N5:N6"/>
    <mergeCell ref="A3:F3"/>
    <mergeCell ref="G3:U3"/>
    <mergeCell ref="A155:F155"/>
    <mergeCell ref="G155:U155"/>
    <mergeCell ref="F156:F158"/>
    <mergeCell ref="G156:G158"/>
    <mergeCell ref="H156:H158"/>
    <mergeCell ref="I156:Q156"/>
    <mergeCell ref="R156:R158"/>
    <mergeCell ref="I157:J157"/>
    <mergeCell ref="K157:L157"/>
    <mergeCell ref="M157:M158"/>
    <mergeCell ref="A156:A158"/>
    <mergeCell ref="B156:B158"/>
    <mergeCell ref="C156:C158"/>
    <mergeCell ref="D156:D15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51" r:id="rId1"/>
  <ignoredErrors>
    <ignoredError sqref="D7 D8:D151" numberStoredAsText="1"/>
    <ignoredError sqref="R11:R21 R35:R1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Kratochvíl</dc:creator>
  <cp:keywords/>
  <dc:description/>
  <cp:lastModifiedBy>Štěpán Mátl</cp:lastModifiedBy>
  <cp:lastPrinted>2022-04-29T10:17:04Z</cp:lastPrinted>
  <dcterms:created xsi:type="dcterms:W3CDTF">2021-10-08T12:20:57Z</dcterms:created>
  <dcterms:modified xsi:type="dcterms:W3CDTF">2022-04-29T10:17:08Z</dcterms:modified>
  <cp:category/>
  <cp:version/>
  <cp:contentType/>
  <cp:contentStatus/>
</cp:coreProperties>
</file>