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4"/>
  <workbookPr/>
  <bookViews>
    <workbookView xWindow="0" yWindow="0" windowWidth="28800" windowHeight="12225" activeTab="0"/>
  </bookViews>
  <sheets>
    <sheet name="Tonery" sheetId="1" r:id="rId1"/>
  </sheets>
  <definedNames>
    <definedName name="_xlnm.Print_Area" localSheetId="0">'Tonery'!$B$2:$T$18</definedName>
  </definedNames>
  <calcPr calcId="191029"/>
</workbook>
</file>

<file path=xl/sharedStrings.xml><?xml version="1.0" encoding="utf-8"?>
<sst xmlns="http://schemas.openxmlformats.org/spreadsheetml/2006/main" count="66" uniqueCount="53">
  <si>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</si>
  <si>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</si>
  <si>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</si>
  <si>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</si>
  <si>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</si>
  <si>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</si>
  <si>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</si>
  <si>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</si>
  <si>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</si>
  <si>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</si>
  <si>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30125110-5 - Tonery pro laserové tiskárny/faxové přístroje</t>
  </si>
  <si>
    <t>CELKOVÁ MAXIMÁLNÍ CENA za celou VZ 
v Kč BEZ DPH</t>
  </si>
  <si>
    <t>CELKOVÁ NABÍDKOVÁ CENA v Kč bez DPH</t>
  </si>
  <si>
    <t>30125000-1 - Části a příslušenství fotokopírovacích strojů</t>
  </si>
  <si>
    <t xml:space="preserve">Požadavek na předložení bezpečnostních listů/certifikátů ekoznačky 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</si>
  <si>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  <r>
      <rPr>
        <b/>
        <sz val="11"/>
        <color theme="1"/>
        <rFont val="Calibri"/>
        <family val="2"/>
        <scheme val="minor"/>
      </rPr>
      <t xml:space="preserve">
V případě, že se dodavatel při předání zboží na některá uvedená tel. čísla nedovolá, bude v takovém případě volat tel. 377 631 332.</t>
    </r>
  </si>
  <si>
    <t>Poznámka:
 bezpečnostní list nebo certifikát dle seznamu látek podle nařízení (ES) č. 1907/2006 (nařízení REACH) nebo ekoznačky typu I (podle ISO 14024) 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</si>
  <si>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</si>
  <si>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</si>
  <si>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</si>
  <si>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</si>
  <si>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</si>
  <si>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>Kontaktní osoba 
k převzetí zboží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</si>
  <si>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</si>
  <si>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Maximální cena za jednotlivé položky 
 v Kč BEZ DPH </t>
  </si>
  <si>
    <t>Místo dodání</t>
  </si>
  <si>
    <t xml:space="preserve">POZNÁMKA </t>
  </si>
  <si>
    <t>CPV - výběr
TONERY</t>
  </si>
  <si>
    <t>ks</t>
  </si>
  <si>
    <t>NE</t>
  </si>
  <si>
    <t>Samostatná faktura</t>
  </si>
  <si>
    <t>Pokud financováno z projektových prostředků, pak ŘEŠITEL uvede: NÁZEV A ČÍSLO DOTAČNÍHO PROJEKTU</t>
  </si>
  <si>
    <t>SKM - Ilona Polívková,
Tel.: 725 549 941,
E-mail:  polivkov@skm.zcu.cz</t>
  </si>
  <si>
    <t>Máchova 14, 
301 00 Plzeň,
Správa kolejí a menz - Kolej 14</t>
  </si>
  <si>
    <t>Příloha č. 2 Kupní smlouvy - technická specifikace
Tonery (II.) 013 - 2022 (originální)</t>
  </si>
  <si>
    <t xml:space="preserve">Optický válec pro Brother DCP - L2510D </t>
  </si>
  <si>
    <t>Originální. Výtěžnost 12 000 stran A4 při 5% pokrytí.</t>
  </si>
  <si>
    <t>KIV - Helena Ptáčková,
Tel.: 37763 2463,
E-mail: ptackova@kiv.zcu.cz</t>
  </si>
  <si>
    <t>Technická 8, 
301 00 Plzeň,
Fakulta aplikovaných věd - Katedra informatiky a výpočetní techniky,
místnost UC 356</t>
  </si>
  <si>
    <r>
      <t xml:space="preserve">Toner do tiskárny OKI MC562w - </t>
    </r>
    <r>
      <rPr>
        <b/>
        <sz val="11"/>
        <color theme="1"/>
        <rFont val="Calibri"/>
        <family val="2"/>
        <scheme val="minor"/>
      </rPr>
      <t>černý</t>
    </r>
  </si>
  <si>
    <r>
      <t xml:space="preserve">Toner do tiskárny HP CL Jet Enterprise MFP M577 - </t>
    </r>
    <r>
      <rPr>
        <b/>
        <sz val="11"/>
        <color theme="1"/>
        <rFont val="Calibri"/>
        <family val="2"/>
        <scheme val="minor"/>
      </rPr>
      <t>černý</t>
    </r>
  </si>
  <si>
    <r>
      <t xml:space="preserve">Toner do tiskárny HP CL Jet Enterprise MFP M577 - </t>
    </r>
    <r>
      <rPr>
        <b/>
        <sz val="11"/>
        <color theme="1"/>
        <rFont val="Calibri"/>
        <family val="2"/>
        <scheme val="minor"/>
      </rPr>
      <t>modrý</t>
    </r>
  </si>
  <si>
    <r>
      <t xml:space="preserve">Toner do tiskárny HP CL Jet Enterprise MFP M577 - </t>
    </r>
    <r>
      <rPr>
        <b/>
        <sz val="11"/>
        <color theme="1"/>
        <rFont val="Calibri"/>
        <family val="2"/>
        <scheme val="minor"/>
      </rPr>
      <t>žlutý</t>
    </r>
  </si>
  <si>
    <r>
      <t xml:space="preserve">Toner do tiskárny HP CL Jet Enterprise MFP M577 - </t>
    </r>
    <r>
      <rPr>
        <b/>
        <sz val="11"/>
        <color theme="1"/>
        <rFont val="Calibri"/>
        <family val="2"/>
        <scheme val="minor"/>
      </rPr>
      <t>červený</t>
    </r>
  </si>
  <si>
    <r>
      <t xml:space="preserve">   Toner do tiskárny HP LJ 1320 - </t>
    </r>
    <r>
      <rPr>
        <b/>
        <sz val="11"/>
        <color theme="1"/>
        <rFont val="Calibri"/>
        <family val="2"/>
        <scheme val="minor"/>
      </rPr>
      <t>černý</t>
    </r>
  </si>
  <si>
    <r>
      <t xml:space="preserve">   Toner do tiskárny HP LJ P1505 - </t>
    </r>
    <r>
      <rPr>
        <b/>
        <sz val="11"/>
        <color theme="1"/>
        <rFont val="Calibri"/>
        <family val="2"/>
        <scheme val="minor"/>
      </rPr>
      <t>černý</t>
    </r>
  </si>
  <si>
    <r>
      <t xml:space="preserve">Toner do tiskárny HP LJ P2015dn - </t>
    </r>
    <r>
      <rPr>
        <b/>
        <sz val="11"/>
        <color theme="1"/>
        <rFont val="Calibri"/>
        <family val="2"/>
        <scheme val="minor"/>
      </rPr>
      <t>černý</t>
    </r>
  </si>
  <si>
    <t>Originální toner. Výtěžnost 7 000 stran.</t>
  </si>
  <si>
    <t>Originální toner. Výtěžnost 6 000 stran.</t>
  </si>
  <si>
    <t>Originální toner. Výtěžnost 5 000 stran.</t>
  </si>
  <si>
    <t>Originální toner. Výtěžnost  7 000 stran.</t>
  </si>
  <si>
    <t xml:space="preserve">Originální toner. Výtěžnost  2 000 stran. </t>
  </si>
  <si>
    <t>Originální toner. Výtěžnost  2 500 stran.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</si>
</sst>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2"/>
      <color indexed="10"/>
      <name val="Calibri"/>
      <family val="2"/>
      <scheme val="minor"/>
    </font>
    <font>
      <sz val="11"/>
      <color rgb="FF005A9E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7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vertical="top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3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textRotation="90" wrapText="1"/>
    </xf>
    <xf numFmtId="0" fontId="9" fillId="4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1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0" fillId="0" borderId="0" xfId="0" applyNumberFormat="1" applyFill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9" fillId="0" borderId="0" xfId="0" applyFont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Alignment="1">
      <alignment horizontal="justify" vertical="center" wrapText="1"/>
    </xf>
    <xf numFmtId="0" fontId="3" fillId="4" borderId="4" xfId="0" applyFont="1" applyFill="1" applyBorder="1" applyAlignment="1">
      <alignment horizontal="center" vertical="center" wrapText="1"/>
    </xf>
    <xf numFmtId="3" fontId="0" fillId="3" borderId="6" xfId="0" applyNumberForma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left" vertical="center" wrapText="1" inden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3" borderId="8" xfId="0" applyNumberForma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3" fontId="0" fillId="3" borderId="10" xfId="0" applyNumberForma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3" fontId="0" fillId="3" borderId="12" xfId="0" applyNumberFormat="1" applyFon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/>
    </xf>
    <xf numFmtId="164" fontId="0" fillId="0" borderId="13" xfId="0" applyNumberFormat="1" applyBorder="1" applyAlignment="1">
      <alignment horizontal="right" vertical="center" indent="1"/>
    </xf>
    <xf numFmtId="164" fontId="0" fillId="5" borderId="13" xfId="0" applyNumberFormat="1" applyFill="1" applyBorder="1" applyAlignment="1">
      <alignment horizontal="right" vertical="center" indent="1"/>
    </xf>
    <xf numFmtId="165" fontId="0" fillId="0" borderId="13" xfId="0" applyNumberFormat="1" applyBorder="1" applyAlignment="1">
      <alignment horizontal="right" vertical="center" indent="1"/>
    </xf>
    <xf numFmtId="0" fontId="0" fillId="0" borderId="13" xfId="0" applyBorder="1" applyAlignment="1">
      <alignment horizontal="center" vertical="center"/>
    </xf>
    <xf numFmtId="0" fontId="0" fillId="5" borderId="9" xfId="0" applyFont="1" applyFill="1" applyBorder="1" applyAlignment="1">
      <alignment horizontal="left" vertical="center" wrapText="1" indent="1"/>
    </xf>
    <xf numFmtId="0" fontId="0" fillId="5" borderId="11" xfId="0" applyFont="1" applyFill="1" applyBorder="1" applyAlignment="1">
      <alignment horizontal="left" vertical="center" wrapText="1" indent="1"/>
    </xf>
    <xf numFmtId="0" fontId="0" fillId="5" borderId="13" xfId="0" applyFont="1" applyFill="1" applyBorder="1" applyAlignment="1">
      <alignment horizontal="left" vertical="center" wrapText="1" indent="1"/>
    </xf>
    <xf numFmtId="0" fontId="0" fillId="5" borderId="2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16" xfId="0" applyBorder="1"/>
    <xf numFmtId="0" fontId="12" fillId="3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left" vertical="center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16" xfId="0" applyFill="1" applyBorder="1" applyAlignment="1">
      <alignment vertical="center" wrapText="1"/>
    </xf>
    <xf numFmtId="0" fontId="13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 applyProtection="1">
      <alignment horizontal="left" vertical="center" wrapText="1" indent="1"/>
      <protection locked="0"/>
    </xf>
    <xf numFmtId="0" fontId="10" fillId="2" borderId="9" xfId="0" applyFont="1" applyFill="1" applyBorder="1" applyAlignment="1" applyProtection="1">
      <alignment horizontal="left" vertical="center" wrapText="1" indent="1"/>
      <protection locked="0"/>
    </xf>
    <xf numFmtId="0" fontId="10" fillId="2" borderId="11" xfId="0" applyFont="1" applyFill="1" applyBorder="1" applyAlignment="1" applyProtection="1">
      <alignment horizontal="left" vertical="center" wrapText="1" indent="1"/>
      <protection locked="0"/>
    </xf>
    <xf numFmtId="0" fontId="10" fillId="2" borderId="13" xfId="0" applyFont="1" applyFill="1" applyBorder="1" applyAlignment="1" applyProtection="1">
      <alignment horizontal="left" vertical="center" wrapText="1" indent="1"/>
      <protection locked="0"/>
    </xf>
    <xf numFmtId="164" fontId="10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2" borderId="13" xfId="0" applyNumberFormat="1" applyFont="1" applyFill="1" applyBorder="1" applyAlignment="1" applyProtection="1">
      <alignment horizontal="right" vertical="center" wrapText="1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1">
    <dxf>
      <font>
        <b/>
        <i val="0"/>
      </font>
      <border/>
    </dxf>
    <dxf>
      <fill>
        <patternFill>
          <bgColor rgb="FFCCECFF"/>
        </patternFill>
      </fill>
      <border/>
    </dxf>
    <dxf>
      <fill>
        <patternFill>
          <bgColor rgb="FF99FFCC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21"/>
  <sheetViews>
    <sheetView tabSelected="1" zoomScale="73" zoomScaleNormal="73" workbookViewId="0" topLeftCell="E1">
      <selection activeCell="N7" sqref="N7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62.57421875" style="1" customWidth="1"/>
    <col min="4" max="4" width="11.7109375" style="2" customWidth="1"/>
    <col min="5" max="5" width="11.28125" style="3" customWidth="1"/>
    <col min="6" max="6" width="55.140625" style="1" customWidth="1"/>
    <col min="7" max="7" width="27.8515625" style="1" customWidth="1"/>
    <col min="8" max="8" width="20.140625" style="1" customWidth="1"/>
    <col min="9" max="9" width="24.8515625" style="1" customWidth="1"/>
    <col min="10" max="10" width="16.8515625" style="1" customWidth="1"/>
    <col min="11" max="11" width="31.8515625" style="5" hidden="1" customWidth="1"/>
    <col min="12" max="12" width="36.00390625" style="5" customWidth="1"/>
    <col min="13" max="13" width="45.57421875" style="5" customWidth="1"/>
    <col min="14" max="14" width="25.7109375" style="1" customWidth="1"/>
    <col min="15" max="15" width="17.7109375" style="1" hidden="1" customWidth="1"/>
    <col min="16" max="16" width="21.57421875" style="5" customWidth="1"/>
    <col min="17" max="17" width="23.7109375" style="5" customWidth="1"/>
    <col min="18" max="18" width="20.7109375" style="5" bestFit="1" customWidth="1"/>
    <col min="19" max="19" width="19.7109375" style="5" bestFit="1" customWidth="1"/>
    <col min="20" max="20" width="11.57421875" style="5" hidden="1" customWidth="1"/>
    <col min="21" max="21" width="39.140625" style="4" customWidth="1"/>
    <col min="22" max="16384" width="9.140625" style="5" customWidth="1"/>
  </cols>
  <sheetData>
    <row r="1" spans="2:5" ht="43.15" customHeight="1">
      <c r="B1" s="96" t="s">
        <v>34</v>
      </c>
      <c r="C1" s="97"/>
      <c r="D1" s="34"/>
      <c r="E1" s="35"/>
    </row>
    <row r="2" spans="2:21" ht="18.75" customHeight="1">
      <c r="B2" s="10"/>
      <c r="C2" s="5"/>
      <c r="D2" s="10"/>
      <c r="E2" s="11"/>
      <c r="F2" s="6"/>
      <c r="G2" s="44"/>
      <c r="H2" s="44"/>
      <c r="I2" s="44"/>
      <c r="J2" s="42"/>
      <c r="K2" s="43"/>
      <c r="L2" s="43"/>
      <c r="N2" s="6"/>
      <c r="O2" s="6"/>
      <c r="P2" s="7"/>
      <c r="Q2" s="7"/>
      <c r="S2" s="7"/>
      <c r="T2" s="8"/>
      <c r="U2" s="9"/>
    </row>
    <row r="3" spans="2:19" ht="18" customHeight="1">
      <c r="B3" s="15"/>
      <c r="C3" s="13" t="s">
        <v>0</v>
      </c>
      <c r="D3" s="14"/>
      <c r="E3" s="14"/>
      <c r="F3" s="14"/>
      <c r="G3" s="45"/>
      <c r="H3" s="45"/>
      <c r="I3" s="45"/>
      <c r="J3" s="45"/>
      <c r="K3" s="45"/>
      <c r="L3" s="45"/>
      <c r="M3" s="7"/>
      <c r="N3" s="36"/>
      <c r="O3" s="4"/>
      <c r="P3" s="36"/>
      <c r="Q3" s="36"/>
      <c r="R3" s="36"/>
      <c r="S3" s="36"/>
    </row>
    <row r="4" spans="2:19" ht="18" customHeight="1" thickBot="1">
      <c r="B4" s="16"/>
      <c r="C4" s="17" t="s">
        <v>1</v>
      </c>
      <c r="D4" s="14"/>
      <c r="E4" s="14"/>
      <c r="F4" s="14"/>
      <c r="G4" s="14"/>
      <c r="H4" s="14"/>
      <c r="I4" s="7"/>
      <c r="J4" s="7"/>
      <c r="K4" s="7"/>
      <c r="L4" s="7"/>
      <c r="M4" s="7"/>
      <c r="N4" s="6"/>
      <c r="O4" s="6"/>
      <c r="P4" s="7"/>
      <c r="Q4" s="7"/>
      <c r="S4" s="7"/>
    </row>
    <row r="5" spans="2:21" ht="34.5" customHeight="1" thickBot="1">
      <c r="B5" s="18"/>
      <c r="C5" s="19"/>
      <c r="D5" s="20"/>
      <c r="E5" s="20"/>
      <c r="F5" s="6"/>
      <c r="G5" s="21" t="s">
        <v>2</v>
      </c>
      <c r="H5" s="39"/>
      <c r="I5" s="6"/>
      <c r="J5" s="6"/>
      <c r="N5" s="22"/>
      <c r="O5" s="22"/>
      <c r="Q5" s="21" t="s">
        <v>2</v>
      </c>
      <c r="U5" s="12"/>
    </row>
    <row r="6" spans="2:21" ht="102.75" customHeight="1" thickBot="1" thickTop="1">
      <c r="B6" s="23" t="s">
        <v>3</v>
      </c>
      <c r="C6" s="38" t="s">
        <v>17</v>
      </c>
      <c r="D6" s="24" t="s">
        <v>4</v>
      </c>
      <c r="E6" s="38" t="s">
        <v>18</v>
      </c>
      <c r="F6" s="38" t="s">
        <v>19</v>
      </c>
      <c r="G6" s="25" t="s">
        <v>5</v>
      </c>
      <c r="H6" s="38" t="s">
        <v>14</v>
      </c>
      <c r="I6" s="38" t="s">
        <v>20</v>
      </c>
      <c r="J6" s="38" t="s">
        <v>21</v>
      </c>
      <c r="K6" s="24" t="s">
        <v>31</v>
      </c>
      <c r="L6" s="46" t="s">
        <v>22</v>
      </c>
      <c r="M6" s="38" t="s">
        <v>25</v>
      </c>
      <c r="N6" s="38" t="s">
        <v>23</v>
      </c>
      <c r="O6" s="38" t="s">
        <v>24</v>
      </c>
      <c r="P6" s="24" t="s">
        <v>6</v>
      </c>
      <c r="Q6" s="26" t="s">
        <v>7</v>
      </c>
      <c r="R6" s="49" t="s">
        <v>8</v>
      </c>
      <c r="S6" s="49" t="s">
        <v>9</v>
      </c>
      <c r="T6" s="38" t="s">
        <v>26</v>
      </c>
      <c r="U6" s="38" t="s">
        <v>27</v>
      </c>
    </row>
    <row r="7" spans="2:21" ht="127.5" customHeight="1" thickBot="1" thickTop="1">
      <c r="B7" s="50">
        <v>1</v>
      </c>
      <c r="C7" s="51" t="s">
        <v>35</v>
      </c>
      <c r="D7" s="52">
        <v>1</v>
      </c>
      <c r="E7" s="53" t="s">
        <v>28</v>
      </c>
      <c r="F7" s="51" t="s">
        <v>36</v>
      </c>
      <c r="G7" s="119"/>
      <c r="H7" s="54" t="str">
        <f aca="true" t="shared" si="0" ref="H7:H15">IF(P7&gt;1999,"ANO","NE")</f>
        <v>NE</v>
      </c>
      <c r="I7" s="55" t="s">
        <v>30</v>
      </c>
      <c r="J7" s="56" t="s">
        <v>29</v>
      </c>
      <c r="K7" s="57"/>
      <c r="L7" s="55" t="s">
        <v>32</v>
      </c>
      <c r="M7" s="55" t="s">
        <v>33</v>
      </c>
      <c r="N7" s="58">
        <v>21</v>
      </c>
      <c r="O7" s="59">
        <f>D7*P7</f>
        <v>1480</v>
      </c>
      <c r="P7" s="60">
        <v>1480</v>
      </c>
      <c r="Q7" s="123"/>
      <c r="R7" s="61">
        <f>D7*Q7</f>
        <v>0</v>
      </c>
      <c r="S7" s="62" t="str">
        <f aca="true" t="shared" si="1" ref="S7">IF(ISNUMBER(Q7),IF(Q7&gt;P7,"NEVYHOVUJE","VYHOVUJE")," ")</f>
        <v xml:space="preserve"> </v>
      </c>
      <c r="T7" s="53"/>
      <c r="U7" s="53" t="s">
        <v>13</v>
      </c>
    </row>
    <row r="8" spans="2:21" ht="27" customHeight="1">
      <c r="B8" s="63">
        <v>2</v>
      </c>
      <c r="C8" s="87" t="s">
        <v>39</v>
      </c>
      <c r="D8" s="64">
        <v>1</v>
      </c>
      <c r="E8" s="65" t="s">
        <v>28</v>
      </c>
      <c r="F8" s="87" t="s">
        <v>47</v>
      </c>
      <c r="G8" s="120"/>
      <c r="H8" s="66" t="str">
        <f t="shared" si="0"/>
        <v>ANO</v>
      </c>
      <c r="I8" s="105" t="s">
        <v>30</v>
      </c>
      <c r="J8" s="108" t="s">
        <v>29</v>
      </c>
      <c r="K8" s="113"/>
      <c r="L8" s="105" t="s">
        <v>37</v>
      </c>
      <c r="M8" s="105" t="s">
        <v>38</v>
      </c>
      <c r="N8" s="116">
        <v>21</v>
      </c>
      <c r="O8" s="67">
        <f aca="true" t="shared" si="2" ref="O8:O15">D8*P8</f>
        <v>2100</v>
      </c>
      <c r="P8" s="68">
        <v>2100</v>
      </c>
      <c r="Q8" s="124"/>
      <c r="R8" s="69">
        <f aca="true" t="shared" si="3" ref="R8:R15">D8*Q8</f>
        <v>0</v>
      </c>
      <c r="S8" s="70" t="str">
        <f aca="true" t="shared" si="4" ref="S8:S15">IF(ISNUMBER(Q8),IF(Q8&gt;P8,"NEVYHOVUJE","VYHOVUJE")," ")</f>
        <v xml:space="preserve"> </v>
      </c>
      <c r="T8" s="90"/>
      <c r="U8" s="90" t="s">
        <v>10</v>
      </c>
    </row>
    <row r="9" spans="2:21" ht="27" customHeight="1">
      <c r="B9" s="71">
        <v>3</v>
      </c>
      <c r="C9" s="88" t="s">
        <v>40</v>
      </c>
      <c r="D9" s="72">
        <v>1</v>
      </c>
      <c r="E9" s="73" t="s">
        <v>28</v>
      </c>
      <c r="F9" s="88" t="s">
        <v>48</v>
      </c>
      <c r="G9" s="121"/>
      <c r="H9" s="74" t="str">
        <f t="shared" si="0"/>
        <v>ANO</v>
      </c>
      <c r="I9" s="106"/>
      <c r="J9" s="109"/>
      <c r="K9" s="114"/>
      <c r="L9" s="111"/>
      <c r="M9" s="111"/>
      <c r="N9" s="117"/>
      <c r="O9" s="75">
        <f t="shared" si="2"/>
        <v>3100</v>
      </c>
      <c r="P9" s="76">
        <v>3100</v>
      </c>
      <c r="Q9" s="125"/>
      <c r="R9" s="77">
        <f t="shared" si="3"/>
        <v>0</v>
      </c>
      <c r="S9" s="78" t="str">
        <f t="shared" si="4"/>
        <v xml:space="preserve"> </v>
      </c>
      <c r="T9" s="91"/>
      <c r="U9" s="91"/>
    </row>
    <row r="10" spans="2:21" ht="27" customHeight="1">
      <c r="B10" s="71">
        <v>4</v>
      </c>
      <c r="C10" s="88" t="s">
        <v>41</v>
      </c>
      <c r="D10" s="72">
        <v>2</v>
      </c>
      <c r="E10" s="73" t="s">
        <v>28</v>
      </c>
      <c r="F10" s="88" t="s">
        <v>49</v>
      </c>
      <c r="G10" s="121"/>
      <c r="H10" s="74" t="str">
        <f t="shared" si="0"/>
        <v>ANO</v>
      </c>
      <c r="I10" s="106"/>
      <c r="J10" s="109"/>
      <c r="K10" s="114"/>
      <c r="L10" s="111"/>
      <c r="M10" s="111"/>
      <c r="N10" s="117"/>
      <c r="O10" s="75">
        <f t="shared" si="2"/>
        <v>7700</v>
      </c>
      <c r="P10" s="76">
        <v>3850</v>
      </c>
      <c r="Q10" s="125"/>
      <c r="R10" s="77">
        <f t="shared" si="3"/>
        <v>0</v>
      </c>
      <c r="S10" s="78" t="str">
        <f t="shared" si="4"/>
        <v xml:space="preserve"> </v>
      </c>
      <c r="T10" s="91"/>
      <c r="U10" s="91"/>
    </row>
    <row r="11" spans="2:21" ht="27" customHeight="1">
      <c r="B11" s="71">
        <v>5</v>
      </c>
      <c r="C11" s="88" t="s">
        <v>42</v>
      </c>
      <c r="D11" s="72">
        <v>2</v>
      </c>
      <c r="E11" s="73" t="s">
        <v>28</v>
      </c>
      <c r="F11" s="88" t="s">
        <v>49</v>
      </c>
      <c r="G11" s="121"/>
      <c r="H11" s="74" t="str">
        <f t="shared" si="0"/>
        <v>ANO</v>
      </c>
      <c r="I11" s="106"/>
      <c r="J11" s="109"/>
      <c r="K11" s="114"/>
      <c r="L11" s="111"/>
      <c r="M11" s="111"/>
      <c r="N11" s="117"/>
      <c r="O11" s="75">
        <f t="shared" si="2"/>
        <v>7700</v>
      </c>
      <c r="P11" s="76">
        <v>3850</v>
      </c>
      <c r="Q11" s="125"/>
      <c r="R11" s="77">
        <f t="shared" si="3"/>
        <v>0</v>
      </c>
      <c r="S11" s="78" t="str">
        <f t="shared" si="4"/>
        <v xml:space="preserve"> </v>
      </c>
      <c r="T11" s="91"/>
      <c r="U11" s="91"/>
    </row>
    <row r="12" spans="2:21" ht="27" customHeight="1">
      <c r="B12" s="71">
        <v>6</v>
      </c>
      <c r="C12" s="88" t="s">
        <v>43</v>
      </c>
      <c r="D12" s="72">
        <v>2</v>
      </c>
      <c r="E12" s="73" t="s">
        <v>28</v>
      </c>
      <c r="F12" s="88" t="s">
        <v>49</v>
      </c>
      <c r="G12" s="121"/>
      <c r="H12" s="74" t="str">
        <f t="shared" si="0"/>
        <v>ANO</v>
      </c>
      <c r="I12" s="106"/>
      <c r="J12" s="109"/>
      <c r="K12" s="114"/>
      <c r="L12" s="111"/>
      <c r="M12" s="111"/>
      <c r="N12" s="117"/>
      <c r="O12" s="75">
        <f t="shared" si="2"/>
        <v>7700</v>
      </c>
      <c r="P12" s="76">
        <v>3850</v>
      </c>
      <c r="Q12" s="125"/>
      <c r="R12" s="77">
        <f t="shared" si="3"/>
        <v>0</v>
      </c>
      <c r="S12" s="78" t="str">
        <f t="shared" si="4"/>
        <v xml:space="preserve"> </v>
      </c>
      <c r="T12" s="91"/>
      <c r="U12" s="91"/>
    </row>
    <row r="13" spans="2:21" ht="27" customHeight="1">
      <c r="B13" s="71">
        <v>7</v>
      </c>
      <c r="C13" s="88" t="s">
        <v>46</v>
      </c>
      <c r="D13" s="72">
        <v>1</v>
      </c>
      <c r="E13" s="73" t="s">
        <v>28</v>
      </c>
      <c r="F13" s="88" t="s">
        <v>50</v>
      </c>
      <c r="G13" s="121"/>
      <c r="H13" s="74" t="str">
        <f t="shared" si="0"/>
        <v>ANO</v>
      </c>
      <c r="I13" s="106"/>
      <c r="J13" s="109"/>
      <c r="K13" s="114"/>
      <c r="L13" s="111"/>
      <c r="M13" s="111"/>
      <c r="N13" s="117"/>
      <c r="O13" s="75">
        <f t="shared" si="2"/>
        <v>2800</v>
      </c>
      <c r="P13" s="76">
        <v>2800</v>
      </c>
      <c r="Q13" s="125"/>
      <c r="R13" s="77">
        <f t="shared" si="3"/>
        <v>0</v>
      </c>
      <c r="S13" s="78" t="str">
        <f t="shared" si="4"/>
        <v xml:space="preserve"> </v>
      </c>
      <c r="T13" s="91"/>
      <c r="U13" s="91"/>
    </row>
    <row r="14" spans="2:21" ht="27" customHeight="1">
      <c r="B14" s="71">
        <v>8</v>
      </c>
      <c r="C14" s="88" t="s">
        <v>45</v>
      </c>
      <c r="D14" s="72">
        <v>1</v>
      </c>
      <c r="E14" s="73" t="s">
        <v>28</v>
      </c>
      <c r="F14" s="88" t="s">
        <v>51</v>
      </c>
      <c r="G14" s="121"/>
      <c r="H14" s="74" t="str">
        <f t="shared" si="0"/>
        <v>NE</v>
      </c>
      <c r="I14" s="106"/>
      <c r="J14" s="109"/>
      <c r="K14" s="114"/>
      <c r="L14" s="111"/>
      <c r="M14" s="111"/>
      <c r="N14" s="117"/>
      <c r="O14" s="75">
        <f t="shared" si="2"/>
        <v>1520</v>
      </c>
      <c r="P14" s="76">
        <v>1520</v>
      </c>
      <c r="Q14" s="125"/>
      <c r="R14" s="77">
        <f t="shared" si="3"/>
        <v>0</v>
      </c>
      <c r="S14" s="78" t="str">
        <f t="shared" si="4"/>
        <v xml:space="preserve"> </v>
      </c>
      <c r="T14" s="91"/>
      <c r="U14" s="91"/>
    </row>
    <row r="15" spans="2:21" ht="27" customHeight="1" thickBot="1">
      <c r="B15" s="79">
        <v>9</v>
      </c>
      <c r="C15" s="89" t="s">
        <v>44</v>
      </c>
      <c r="D15" s="80">
        <v>1</v>
      </c>
      <c r="E15" s="81" t="s">
        <v>28</v>
      </c>
      <c r="F15" s="89" t="s">
        <v>52</v>
      </c>
      <c r="G15" s="122"/>
      <c r="H15" s="82" t="str">
        <f t="shared" si="0"/>
        <v>NE</v>
      </c>
      <c r="I15" s="107"/>
      <c r="J15" s="110"/>
      <c r="K15" s="115"/>
      <c r="L15" s="112"/>
      <c r="M15" s="112"/>
      <c r="N15" s="118"/>
      <c r="O15" s="83">
        <f t="shared" si="2"/>
        <v>1900</v>
      </c>
      <c r="P15" s="84">
        <v>1900</v>
      </c>
      <c r="Q15" s="126"/>
      <c r="R15" s="85">
        <f t="shared" si="3"/>
        <v>0</v>
      </c>
      <c r="S15" s="86" t="str">
        <f t="shared" si="4"/>
        <v xml:space="preserve"> </v>
      </c>
      <c r="T15" s="92"/>
      <c r="U15" s="92"/>
    </row>
    <row r="16" spans="3:18" ht="16.5" thickBot="1" thickTop="1">
      <c r="C16" s="5"/>
      <c r="D16" s="5"/>
      <c r="E16" s="5"/>
      <c r="F16" s="5"/>
      <c r="G16" s="5"/>
      <c r="H16" s="5"/>
      <c r="I16" s="5"/>
      <c r="J16" s="5"/>
      <c r="N16" s="5"/>
      <c r="O16" s="5"/>
      <c r="R16" s="47"/>
    </row>
    <row r="17" spans="2:21" ht="60.75" customHeight="1" thickBot="1" thickTop="1">
      <c r="B17" s="98" t="s">
        <v>15</v>
      </c>
      <c r="C17" s="99"/>
      <c r="D17" s="99"/>
      <c r="E17" s="99"/>
      <c r="F17" s="99"/>
      <c r="G17" s="99"/>
      <c r="H17" s="48"/>
      <c r="I17" s="27"/>
      <c r="J17" s="27"/>
      <c r="K17" s="27"/>
      <c r="L17" s="12"/>
      <c r="M17" s="12"/>
      <c r="N17" s="28"/>
      <c r="O17" s="28"/>
      <c r="P17" s="29" t="s">
        <v>11</v>
      </c>
      <c r="Q17" s="100" t="s">
        <v>12</v>
      </c>
      <c r="R17" s="101"/>
      <c r="S17" s="102"/>
      <c r="T17" s="22"/>
      <c r="U17" s="30"/>
    </row>
    <row r="18" spans="2:19" ht="33.75" customHeight="1" thickBot="1" thickTop="1">
      <c r="B18" s="103" t="s">
        <v>16</v>
      </c>
      <c r="C18" s="104"/>
      <c r="D18" s="104"/>
      <c r="E18" s="104"/>
      <c r="F18" s="104"/>
      <c r="G18" s="104"/>
      <c r="H18" s="37"/>
      <c r="I18" s="31"/>
      <c r="L18" s="10"/>
      <c r="M18" s="10"/>
      <c r="N18" s="32"/>
      <c r="O18" s="32"/>
      <c r="P18" s="33">
        <f>SUM(O7:O15)</f>
        <v>36000</v>
      </c>
      <c r="Q18" s="93">
        <f>SUM(R7:R15)</f>
        <v>0</v>
      </c>
      <c r="R18" s="94"/>
      <c r="S18" s="95"/>
    </row>
    <row r="19" ht="14.25" customHeight="1" thickTop="1"/>
    <row r="20" ht="14.25" customHeight="1">
      <c r="B20" s="40"/>
    </row>
    <row r="21" spans="2:3" ht="14.25" customHeight="1">
      <c r="B21" s="41"/>
      <c r="C21" s="40"/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</sheetData>
  <sheetProtection algorithmName="SHA-512" hashValue="kX8heLM8/svNc59jvwRZkQXS71aheIcT8IajrshNQEcRu+iqA0yRqVxrL7xy/blVM5wNbKM5WYnO9uzDc/KH8Q==" saltValue="tFZUWBsvSUxFa3EdGSUyxw==" spinCount="100000" sheet="1" objects="1" scenarios="1"/>
  <mergeCells count="13">
    <mergeCell ref="B1:C1"/>
    <mergeCell ref="B17:G17"/>
    <mergeCell ref="Q17:S17"/>
    <mergeCell ref="B18:G18"/>
    <mergeCell ref="I8:I15"/>
    <mergeCell ref="J8:J15"/>
    <mergeCell ref="L8:L15"/>
    <mergeCell ref="K8:K15"/>
    <mergeCell ref="M8:M15"/>
    <mergeCell ref="N8:N15"/>
    <mergeCell ref="T8:T15"/>
    <mergeCell ref="U8:U15"/>
    <mergeCell ref="Q18:S18"/>
  </mergeCells>
  <conditionalFormatting sqref="B7:B15 D7:D15">
    <cfRule type="containsBlanks" priority="56" dxfId="10">
      <formula>LEN(TRIM(B7))=0</formula>
    </cfRule>
  </conditionalFormatting>
  <conditionalFormatting sqref="B7:B15">
    <cfRule type="cellIs" priority="51" dxfId="9" operator="greaterThanOrEqual">
      <formula>1</formula>
    </cfRule>
  </conditionalFormatting>
  <conditionalFormatting sqref="S7:S15">
    <cfRule type="cellIs" priority="48" dxfId="8" operator="equal">
      <formula>"VYHOVUJE"</formula>
    </cfRule>
  </conditionalFormatting>
  <conditionalFormatting sqref="S7:S15">
    <cfRule type="cellIs" priority="47" dxfId="7" operator="equal">
      <formula>"NEVYHOVUJE"</formula>
    </cfRule>
  </conditionalFormatting>
  <conditionalFormatting sqref="G7:G15 Q7:Q15">
    <cfRule type="containsBlanks" priority="28" dxfId="6">
      <formula>LEN(TRIM(G7))=0</formula>
    </cfRule>
  </conditionalFormatting>
  <conditionalFormatting sqref="G7:G15 Q7:Q15">
    <cfRule type="notContainsBlanks" priority="26" dxfId="5">
      <formula>LEN(TRIM(G7))&gt;0</formula>
    </cfRule>
  </conditionalFormatting>
  <conditionalFormatting sqref="G7:G15 Q7:Q15">
    <cfRule type="notContainsBlanks" priority="25" dxfId="4">
      <formula>LEN(TRIM(G7))&gt;0</formula>
    </cfRule>
  </conditionalFormatting>
  <conditionalFormatting sqref="G7:G15">
    <cfRule type="notContainsBlanks" priority="24" dxfId="3">
      <formula>LEN(TRIM(G7))&gt;0</formula>
    </cfRule>
  </conditionalFormatting>
  <conditionalFormatting sqref="H7:H15">
    <cfRule type="containsBlanks" priority="2" dxfId="2">
      <formula>LEN(TRIM(H7))=0</formula>
    </cfRule>
  </conditionalFormatting>
  <conditionalFormatting sqref="H7:H15">
    <cfRule type="notContainsBlanks" priority="3" dxfId="1">
      <formula>LEN(TRIM(H7))&gt;0</formula>
    </cfRule>
  </conditionalFormatting>
  <conditionalFormatting sqref="H7:H15">
    <cfRule type="containsText" priority="1" dxfId="0" operator="containsText" text="ANO">
      <formula>NOT(ISERROR(SEARCH("ANO",H7)))</formula>
    </cfRule>
  </conditionalFormatting>
  <dataValidations count="3">
    <dataValidation type="list" showInputMessage="1" showErrorMessage="1" sqref="H7:H15 J7:J8">
      <formula1>"ANO,NE"</formula1>
    </dataValidation>
    <dataValidation type="list" showInputMessage="1" showErrorMessage="1" sqref="E7:E15">
      <formula1>"ks,bal,sada,"</formula1>
    </dataValidation>
    <dataValidation type="list" allowBlank="1" showInputMessage="1" showErrorMessage="1" sqref="U7:U8">
      <formula1>#REF!</formula1>
    </dataValidation>
  </dataValidations>
  <printOptions/>
  <pageMargins left="0.11811023622047245" right="0.15748031496062992" top="0.27" bottom="0.26" header="0.31496062992125984" footer="0.31496062992125984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2022-03-02T07:03:20Z</cp:lastPrinted>
  <dcterms:created xsi:type="dcterms:W3CDTF">2014-03-05T12:43:32Z</dcterms:created>
  <dcterms:modified xsi:type="dcterms:W3CDTF">2022-04-06T10:15:04Z</dcterms:modified>
  <cp:category/>
  <cp:version/>
  <cp:contentType/>
  <cp:contentStatus/>
  <cp:revision>1</cp:revision>
</cp:coreProperties>
</file>