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3130" windowHeight="12855" tabRatio="428" activeTab="0"/>
  </bookViews>
  <sheets>
    <sheet name="Tonery" sheetId="22" r:id="rId1"/>
  </sheets>
  <definedNames>
    <definedName name="_xlnm.Print_Area" localSheetId="0">'Tonery'!$B$1:$Q$24</definedName>
  </definedNames>
  <calcPr calcId="152511"/>
</workbook>
</file>

<file path=xl/sharedStrings.xml><?xml version="1.0" encoding="utf-8"?>
<sst xmlns="http://schemas.openxmlformats.org/spreadsheetml/2006/main" count="86" uniqueCount="63">
  <si>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</si>
  <si>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</si>
  <si>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</si>
  <si>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</si>
  <si>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</si>
  <si>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</si>
  <si>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</si>
  <si>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</si>
  <si>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</si>
  <si>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</si>
  <si>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</si>
  <si>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</si>
  <si>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</si>
  <si>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</si>
  <si>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</si>
  <si>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</si>
  <si>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</si>
  <si>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Originální toner. Výtěžnost 3500 stran.</t>
  </si>
  <si>
    <t>ks</t>
  </si>
  <si>
    <t>KGM - P. Bláhová        37763 9213</t>
  </si>
  <si>
    <t>Technická 8, UN 625, Plzeň</t>
  </si>
  <si>
    <t>1.</t>
  </si>
  <si>
    <t>2.</t>
  </si>
  <si>
    <t>Originální toner - 15 000 stran při 5% pokrytí papíru</t>
  </si>
  <si>
    <t>Originální toner - 2000 stran při 5% pokrytí papíru</t>
  </si>
  <si>
    <t>Originální toner - 3500 stran při 5% pokrytí papíru</t>
  </si>
  <si>
    <t>Technická 8,NTIS,Plzeň</t>
  </si>
  <si>
    <t>DFAV - Suchomelová 724005497</t>
  </si>
  <si>
    <t>Univerzitní 18,Plzeň</t>
  </si>
  <si>
    <t>UK - M.Martínková tel.37763 7701</t>
  </si>
  <si>
    <t>3.</t>
  </si>
  <si>
    <t>Originální toner. Výtěžnost 7000 stran.</t>
  </si>
  <si>
    <t>Originální toner. Výtěžnost 2000 stran.</t>
  </si>
  <si>
    <t>Priloha_c._1_Kupni_smlouvy_technicka_specifikace_T-(II.)-013-2018</t>
  </si>
  <si>
    <t>Tonery (II.) 013 - 2018 (T-(II.)-013-2018)</t>
  </si>
  <si>
    <t>samostatná faktura</t>
  </si>
  <si>
    <t xml:space="preserve">Název </t>
  </si>
  <si>
    <t>Měrná jednotka [MJ]</t>
  </si>
  <si>
    <t xml:space="preserve">Popis </t>
  </si>
  <si>
    <t xml:space="preserve">Fakturace </t>
  </si>
  <si>
    <t>Financováno
 z projektových finančních prostředků</t>
  </si>
  <si>
    <t>Kontaktní osoba 
k převzetí zboží</t>
  </si>
  <si>
    <t xml:space="preserve">Místo dodání </t>
  </si>
  <si>
    <t>CPV - výběr
TONERY</t>
  </si>
  <si>
    <t xml:space="preserve">Toner pro kopírku OKI MC 562 - černý </t>
  </si>
  <si>
    <t xml:space="preserve">Toner pro kopírku OKI MC 562 - modrý </t>
  </si>
  <si>
    <t xml:space="preserve">Toner pro kopírku OKI MC 562 -  červený </t>
  </si>
  <si>
    <t xml:space="preserve">Toner pro kopírku OKI MC 562 - žlutý </t>
  </si>
  <si>
    <t>Toner pro TA DCC 2935 - žlutý</t>
  </si>
  <si>
    <t>Toner pro TA DCC 2935 - červený</t>
  </si>
  <si>
    <t>Toner pro OKI MC562w - modrý</t>
  </si>
  <si>
    <t xml:space="preserve">Toner pro OKI MC562w -  žlutý </t>
  </si>
  <si>
    <t xml:space="preserve">Toner pro OKI MC562w - purpurový </t>
  </si>
  <si>
    <t xml:space="preserve">Toner pro OKI MC562w - černý </t>
  </si>
  <si>
    <t>Toner do tiskárny HP LaserJet Pro MFP M227sdn - černý</t>
  </si>
  <si>
    <t>HP 30X tisková kazeta černá velká, CF230X</t>
  </si>
  <si>
    <t>Originální toner pro TA DCC 2935 žlutý, výtěžnost 15 000 stran při 5% pokrytí papíru</t>
  </si>
  <si>
    <t>Originální toner pro TA DCC 2935 červený, výtěžnost 15 000 stran při 5% pokrytí papíru</t>
  </si>
  <si>
    <t>OKI originál tonerová kazeta 44469803, 2000 stran, Žlutá</t>
  </si>
  <si>
    <t>OKI originál tonerová kazeta 44469706, 2000 stran, Modrá</t>
  </si>
  <si>
    <t>OKI originál tonerová kazeta 44469803, 2000 stran, Purpurová</t>
  </si>
  <si>
    <t>OKI originál tonerová kazeta 44469803, 3500 stran, Černá</t>
  </si>
  <si>
    <t>OKI originál tonerová kazeta 44973508, 7000 stran,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</si>
</sst>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/>
      <top/>
      <bottom style="thin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164" fontId="0" fillId="0" borderId="0" xfId="0" applyNumberFormat="1"/>
    <xf numFmtId="0" fontId="0" fillId="0" borderId="0" xfId="0" applyAlignment="1">
      <alignment/>
    </xf>
    <xf numFmtId="0" fontId="0" fillId="0" borderId="0" xfId="0" applyFill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Fill="1" applyAlignment="1" applyProtection="1">
      <alignment horizontal="center" vertical="top" wrapText="1"/>
      <protection locked="0"/>
    </xf>
    <xf numFmtId="0" fontId="11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5" xfId="0" applyNumberFormat="1" applyBorder="1"/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NumberFormat="1" applyFont="1"/>
    <xf numFmtId="0" fontId="0" fillId="0" borderId="0" xfId="0" applyNumberFormat="1" applyAlignment="1" applyProtection="1">
      <alignment horizontal="right" vertical="center" indent="1"/>
      <protection/>
    </xf>
    <xf numFmtId="0" fontId="3" fillId="2" borderId="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9" fillId="0" borderId="0" xfId="0" applyNumberFormat="1" applyFont="1" applyFill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3" borderId="5" xfId="0" applyFill="1" applyBorder="1"/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 indent="1"/>
      <protection locked="0"/>
    </xf>
    <xf numFmtId="0" fontId="6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left" vertical="center" wrapText="1" indent="1"/>
      <protection/>
    </xf>
    <xf numFmtId="164" fontId="4" fillId="5" borderId="4" xfId="0" applyNumberFormat="1" applyFont="1" applyFill="1" applyBorder="1" applyAlignment="1" applyProtection="1">
      <alignment horizontal="right" vertical="center" indent="1"/>
      <protection/>
    </xf>
    <xf numFmtId="164" fontId="4" fillId="5" borderId="2" xfId="0" applyNumberFormat="1" applyFon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5" borderId="0" xfId="0" applyNumberFormat="1" applyFill="1" applyAlignment="1" applyProtection="1">
      <alignment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Protection="1"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>
      <alignment vertical="center" wrapText="1"/>
    </xf>
    <xf numFmtId="0" fontId="0" fillId="4" borderId="27" xfId="0" applyNumberForma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>
      <alignment horizontal="left"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28" xfId="0" applyNumberFormat="1" applyFill="1" applyBorder="1" applyAlignment="1" applyProtection="1">
      <alignment horizontal="center" vertical="center" wrapText="1"/>
      <protection/>
    </xf>
    <xf numFmtId="0" fontId="0" fillId="5" borderId="29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5" borderId="28" xfId="0" applyFill="1" applyBorder="1" applyAlignment="1" applyProtection="1">
      <alignment horizontal="center" vertical="center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="80" zoomScaleNormal="80" zoomScaleSheetLayoutView="55" workbookViewId="0" topLeftCell="F1">
      <selection activeCell="O14" sqref="O14"/>
    </sheetView>
  </sheetViews>
  <sheetFormatPr defaultColWidth="9.140625" defaultRowHeight="15"/>
  <cols>
    <col min="1" max="1" width="2.421875" style="0" customWidth="1"/>
    <col min="2" max="2" width="5.7109375" style="0" customWidth="1"/>
    <col min="3" max="3" width="43.421875" style="19" customWidth="1"/>
    <col min="4" max="4" width="9.7109375" style="2" customWidth="1"/>
    <col min="5" max="5" width="9.00390625" style="18" customWidth="1"/>
    <col min="6" max="6" width="52.00390625" style="19" customWidth="1"/>
    <col min="7" max="7" width="96.28125" style="1" customWidth="1"/>
    <col min="8" max="8" width="20.8515625" style="19" customWidth="1"/>
    <col min="9" max="9" width="19.00390625" style="19" customWidth="1"/>
    <col min="10" max="10" width="28.00390625" style="17" customWidth="1"/>
    <col min="11" max="11" width="20.421875" style="17" customWidth="1"/>
    <col min="12" max="12" width="19.421875" style="19" customWidth="1"/>
    <col min="13" max="13" width="22.140625" style="1" hidden="1" customWidth="1"/>
    <col min="14" max="14" width="18.7109375" style="0" customWidth="1"/>
    <col min="15" max="15" width="26.57421875" style="0" customWidth="1"/>
    <col min="16" max="16" width="21.00390625" style="0" customWidth="1"/>
    <col min="17" max="17" width="19.421875" style="0" customWidth="1"/>
    <col min="18" max="18" width="51.7109375" style="51" customWidth="1"/>
    <col min="19" max="19" width="20.421875" style="0" customWidth="1"/>
  </cols>
  <sheetData>
    <row r="1" spans="2:18" s="17" customFormat="1" ht="24.6" customHeight="1">
      <c r="B1" s="120" t="s">
        <v>34</v>
      </c>
      <c r="C1" s="121"/>
      <c r="D1" s="18"/>
      <c r="E1" s="18"/>
      <c r="F1" s="19"/>
      <c r="G1" s="73"/>
      <c r="H1" s="20"/>
      <c r="I1" s="21"/>
      <c r="J1" s="21"/>
      <c r="K1" s="22"/>
      <c r="L1" s="19"/>
      <c r="M1" s="19"/>
      <c r="O1" s="122" t="s">
        <v>33</v>
      </c>
      <c r="P1" s="122"/>
      <c r="Q1" s="122"/>
      <c r="R1" s="30"/>
    </row>
    <row r="2" spans="3:18" s="17" customFormat="1" ht="39" customHeight="1">
      <c r="C2" s="19"/>
      <c r="D2" s="23"/>
      <c r="E2" s="24"/>
      <c r="F2" s="25"/>
      <c r="G2" s="28"/>
      <c r="H2" s="28"/>
      <c r="I2" s="28"/>
      <c r="J2" s="28"/>
      <c r="K2" s="28"/>
      <c r="L2" s="25"/>
      <c r="M2" s="25"/>
      <c r="N2" s="26"/>
      <c r="O2" s="29"/>
      <c r="P2" s="29"/>
      <c r="R2" s="49"/>
    </row>
    <row r="3" spans="2:18" s="17" customFormat="1" ht="25.5" customHeight="1">
      <c r="B3" s="31"/>
      <c r="C3" s="27" t="s">
        <v>12</v>
      </c>
      <c r="D3" s="28"/>
      <c r="E3" s="28"/>
      <c r="F3" s="28"/>
      <c r="G3" s="28"/>
      <c r="H3" s="28"/>
      <c r="I3" s="28"/>
      <c r="J3" s="28"/>
      <c r="K3" s="28"/>
      <c r="L3" s="29"/>
      <c r="M3" s="30"/>
      <c r="N3" s="30"/>
      <c r="O3" s="29"/>
      <c r="P3" s="29"/>
      <c r="R3" s="30"/>
    </row>
    <row r="4" spans="2:18" s="17" customFormat="1" ht="21" customHeight="1" thickBot="1">
      <c r="B4" s="55"/>
      <c r="C4" s="74" t="s">
        <v>15</v>
      </c>
      <c r="D4" s="28"/>
      <c r="E4" s="28"/>
      <c r="F4" s="28"/>
      <c r="G4" s="28"/>
      <c r="H4" s="29"/>
      <c r="I4" s="29"/>
      <c r="J4" s="29"/>
      <c r="K4" s="29"/>
      <c r="L4" s="29"/>
      <c r="M4" s="19"/>
      <c r="N4" s="19"/>
      <c r="O4" s="29"/>
      <c r="P4" s="29"/>
      <c r="R4" s="30"/>
    </row>
    <row r="5" spans="2:18" s="17" customFormat="1" ht="42.75" customHeight="1" thickBot="1">
      <c r="B5" s="32"/>
      <c r="C5" s="33"/>
      <c r="D5" s="34"/>
      <c r="E5" s="34"/>
      <c r="F5" s="25"/>
      <c r="G5" s="54" t="s">
        <v>13</v>
      </c>
      <c r="H5" s="25"/>
      <c r="I5" s="25"/>
      <c r="J5" s="35"/>
      <c r="K5" s="26"/>
      <c r="L5" s="25"/>
      <c r="M5" s="36"/>
      <c r="N5" s="26"/>
      <c r="O5" s="63" t="s">
        <v>13</v>
      </c>
      <c r="P5" s="26"/>
      <c r="Q5" s="26"/>
      <c r="R5" s="50"/>
    </row>
    <row r="6" spans="2:18" s="17" customFormat="1" ht="112.5" customHeight="1" thickBot="1" thickTop="1">
      <c r="B6" s="37" t="s">
        <v>1</v>
      </c>
      <c r="C6" s="72" t="s">
        <v>36</v>
      </c>
      <c r="D6" s="72" t="s">
        <v>0</v>
      </c>
      <c r="E6" s="72" t="s">
        <v>37</v>
      </c>
      <c r="F6" s="72" t="s">
        <v>38</v>
      </c>
      <c r="G6" s="66" t="s">
        <v>2</v>
      </c>
      <c r="H6" s="72" t="s">
        <v>39</v>
      </c>
      <c r="I6" s="72" t="s">
        <v>40</v>
      </c>
      <c r="J6" s="72" t="s">
        <v>14</v>
      </c>
      <c r="K6" s="86" t="s">
        <v>41</v>
      </c>
      <c r="L6" s="72" t="s">
        <v>42</v>
      </c>
      <c r="M6" s="72" t="s">
        <v>7</v>
      </c>
      <c r="N6" s="72" t="s">
        <v>8</v>
      </c>
      <c r="O6" s="64" t="s">
        <v>9</v>
      </c>
      <c r="P6" s="86" t="s">
        <v>10</v>
      </c>
      <c r="Q6" s="86" t="s">
        <v>11</v>
      </c>
      <c r="R6" s="72" t="s">
        <v>43</v>
      </c>
    </row>
    <row r="7" spans="1:19" s="95" customFormat="1" ht="40.5" customHeight="1" thickBot="1" thickTop="1">
      <c r="A7" s="87" t="s">
        <v>21</v>
      </c>
      <c r="B7" s="88">
        <v>1</v>
      </c>
      <c r="C7" s="89" t="s">
        <v>54</v>
      </c>
      <c r="D7" s="90">
        <v>3</v>
      </c>
      <c r="E7" s="91" t="s">
        <v>18</v>
      </c>
      <c r="F7" s="89" t="s">
        <v>17</v>
      </c>
      <c r="G7" s="75" t="s">
        <v>55</v>
      </c>
      <c r="H7" s="92" t="s">
        <v>35</v>
      </c>
      <c r="I7" s="93"/>
      <c r="J7" s="93"/>
      <c r="K7" s="93" t="s">
        <v>19</v>
      </c>
      <c r="L7" s="93" t="s">
        <v>20</v>
      </c>
      <c r="M7" s="76">
        <f aca="true" t="shared" si="0" ref="M7:M17">D7*N7</f>
        <v>6900</v>
      </c>
      <c r="N7" s="77">
        <v>2300</v>
      </c>
      <c r="O7" s="78">
        <v>1830</v>
      </c>
      <c r="P7" s="79">
        <f aca="true" t="shared" si="1" ref="P7:P17">D7*O7</f>
        <v>5490</v>
      </c>
      <c r="Q7" s="80" t="str">
        <f aca="true" t="shared" si="2" ref="Q7:Q17">IF(ISNUMBER(O7),IF(O7&gt;N7,"NEVYHOVUJE","VYHOVUJE")," ")</f>
        <v>VYHOVUJE</v>
      </c>
      <c r="R7" s="81" t="s">
        <v>3</v>
      </c>
      <c r="S7" s="94"/>
    </row>
    <row r="8" spans="1:19" s="95" customFormat="1" ht="27" customHeight="1" thickTop="1">
      <c r="A8" s="96" t="s">
        <v>22</v>
      </c>
      <c r="B8" s="97">
        <v>2</v>
      </c>
      <c r="C8" s="98" t="s">
        <v>48</v>
      </c>
      <c r="D8" s="99">
        <v>1</v>
      </c>
      <c r="E8" s="100" t="s">
        <v>18</v>
      </c>
      <c r="F8" s="98" t="s">
        <v>23</v>
      </c>
      <c r="G8" s="62" t="s">
        <v>56</v>
      </c>
      <c r="H8" s="124" t="s">
        <v>35</v>
      </c>
      <c r="I8" s="124"/>
      <c r="J8" s="124"/>
      <c r="K8" s="124" t="s">
        <v>27</v>
      </c>
      <c r="L8" s="124" t="s">
        <v>26</v>
      </c>
      <c r="M8" s="16">
        <f t="shared" si="0"/>
        <v>2600</v>
      </c>
      <c r="N8" s="82">
        <v>2600</v>
      </c>
      <c r="O8" s="70">
        <v>2380</v>
      </c>
      <c r="P8" s="71">
        <f t="shared" si="1"/>
        <v>2380</v>
      </c>
      <c r="Q8" s="60" t="str">
        <f t="shared" si="2"/>
        <v>VYHOVUJE</v>
      </c>
      <c r="R8" s="127" t="s">
        <v>3</v>
      </c>
      <c r="S8" s="94"/>
    </row>
    <row r="9" spans="2:19" s="95" customFormat="1" ht="27" customHeight="1">
      <c r="B9" s="101">
        <v>3</v>
      </c>
      <c r="C9" s="102" t="s">
        <v>49</v>
      </c>
      <c r="D9" s="103">
        <v>1</v>
      </c>
      <c r="E9" s="104" t="s">
        <v>18</v>
      </c>
      <c r="F9" s="102" t="s">
        <v>23</v>
      </c>
      <c r="G9" s="56" t="s">
        <v>57</v>
      </c>
      <c r="H9" s="125"/>
      <c r="I9" s="125"/>
      <c r="J9" s="125"/>
      <c r="K9" s="125"/>
      <c r="L9" s="125"/>
      <c r="M9" s="14">
        <f t="shared" si="0"/>
        <v>2600</v>
      </c>
      <c r="N9" s="83">
        <v>2600</v>
      </c>
      <c r="O9" s="57">
        <v>2380</v>
      </c>
      <c r="P9" s="61">
        <f t="shared" si="1"/>
        <v>2380</v>
      </c>
      <c r="Q9" s="58" t="str">
        <f t="shared" si="2"/>
        <v>VYHOVUJE</v>
      </c>
      <c r="R9" s="128"/>
      <c r="S9" s="94"/>
    </row>
    <row r="10" spans="2:19" s="95" customFormat="1" ht="27" customHeight="1">
      <c r="B10" s="101">
        <v>4</v>
      </c>
      <c r="C10" s="105" t="s">
        <v>50</v>
      </c>
      <c r="D10" s="106">
        <v>1</v>
      </c>
      <c r="E10" s="104" t="s">
        <v>18</v>
      </c>
      <c r="F10" s="105" t="s">
        <v>24</v>
      </c>
      <c r="G10" s="56" t="s">
        <v>59</v>
      </c>
      <c r="H10" s="125"/>
      <c r="I10" s="125"/>
      <c r="J10" s="125"/>
      <c r="K10" s="125"/>
      <c r="L10" s="125"/>
      <c r="M10" s="14">
        <f t="shared" si="0"/>
        <v>2100</v>
      </c>
      <c r="N10" s="84">
        <v>2100</v>
      </c>
      <c r="O10" s="57">
        <v>1660</v>
      </c>
      <c r="P10" s="61">
        <f t="shared" si="1"/>
        <v>1660</v>
      </c>
      <c r="Q10" s="58" t="str">
        <f t="shared" si="2"/>
        <v>VYHOVUJE</v>
      </c>
      <c r="R10" s="128"/>
      <c r="S10" s="94"/>
    </row>
    <row r="11" spans="2:19" s="95" customFormat="1" ht="27" customHeight="1">
      <c r="B11" s="107">
        <v>5</v>
      </c>
      <c r="C11" s="105" t="s">
        <v>51</v>
      </c>
      <c r="D11" s="106">
        <v>1</v>
      </c>
      <c r="E11" s="104" t="s">
        <v>18</v>
      </c>
      <c r="F11" s="105" t="s">
        <v>24</v>
      </c>
      <c r="G11" s="56" t="s">
        <v>58</v>
      </c>
      <c r="H11" s="125"/>
      <c r="I11" s="125"/>
      <c r="J11" s="125"/>
      <c r="K11" s="125"/>
      <c r="L11" s="125"/>
      <c r="M11" s="14">
        <f t="shared" si="0"/>
        <v>2100</v>
      </c>
      <c r="N11" s="84">
        <v>2100</v>
      </c>
      <c r="O11" s="57">
        <v>1660</v>
      </c>
      <c r="P11" s="61">
        <f t="shared" si="1"/>
        <v>1660</v>
      </c>
      <c r="Q11" s="58" t="str">
        <f t="shared" si="2"/>
        <v>VYHOVUJE</v>
      </c>
      <c r="R11" s="128"/>
      <c r="S11" s="94"/>
    </row>
    <row r="12" spans="2:19" s="95" customFormat="1" ht="27" customHeight="1">
      <c r="B12" s="107">
        <v>6</v>
      </c>
      <c r="C12" s="105" t="s">
        <v>52</v>
      </c>
      <c r="D12" s="106">
        <v>1</v>
      </c>
      <c r="E12" s="104" t="s">
        <v>18</v>
      </c>
      <c r="F12" s="105" t="s">
        <v>24</v>
      </c>
      <c r="G12" s="56" t="s">
        <v>60</v>
      </c>
      <c r="H12" s="125"/>
      <c r="I12" s="125"/>
      <c r="J12" s="125"/>
      <c r="K12" s="125"/>
      <c r="L12" s="125"/>
      <c r="M12" s="14">
        <f t="shared" si="0"/>
        <v>2100</v>
      </c>
      <c r="N12" s="84">
        <v>2100</v>
      </c>
      <c r="O12" s="57">
        <v>1660</v>
      </c>
      <c r="P12" s="61">
        <f t="shared" si="1"/>
        <v>1660</v>
      </c>
      <c r="Q12" s="58" t="str">
        <f t="shared" si="2"/>
        <v>VYHOVUJE</v>
      </c>
      <c r="R12" s="128"/>
      <c r="S12" s="94"/>
    </row>
    <row r="13" spans="1:19" s="95" customFormat="1" ht="27" customHeight="1" thickBot="1">
      <c r="A13" s="108"/>
      <c r="B13" s="109">
        <v>7</v>
      </c>
      <c r="C13" s="89" t="s">
        <v>53</v>
      </c>
      <c r="D13" s="90">
        <v>1</v>
      </c>
      <c r="E13" s="110" t="s">
        <v>18</v>
      </c>
      <c r="F13" s="89" t="s">
        <v>25</v>
      </c>
      <c r="G13" s="65" t="s">
        <v>61</v>
      </c>
      <c r="H13" s="126"/>
      <c r="I13" s="126"/>
      <c r="J13" s="126"/>
      <c r="K13" s="126"/>
      <c r="L13" s="126"/>
      <c r="M13" s="15">
        <f t="shared" si="0"/>
        <v>1600</v>
      </c>
      <c r="N13" s="77">
        <v>1600</v>
      </c>
      <c r="O13" s="85">
        <v>1300</v>
      </c>
      <c r="P13" s="69">
        <f t="shared" si="1"/>
        <v>1300</v>
      </c>
      <c r="Q13" s="59" t="str">
        <f t="shared" si="2"/>
        <v>VYHOVUJE</v>
      </c>
      <c r="R13" s="129"/>
      <c r="S13" s="94"/>
    </row>
    <row r="14" spans="1:19" s="95" customFormat="1" ht="42.75" customHeight="1" thickTop="1">
      <c r="A14" s="96" t="s">
        <v>30</v>
      </c>
      <c r="B14" s="111">
        <v>8</v>
      </c>
      <c r="C14" s="105" t="s">
        <v>44</v>
      </c>
      <c r="D14" s="106">
        <v>3</v>
      </c>
      <c r="E14" s="112" t="s">
        <v>18</v>
      </c>
      <c r="F14" s="105" t="s">
        <v>31</v>
      </c>
      <c r="G14" s="62" t="s">
        <v>62</v>
      </c>
      <c r="H14" s="124" t="s">
        <v>35</v>
      </c>
      <c r="I14" s="124"/>
      <c r="J14" s="124"/>
      <c r="K14" s="124" t="s">
        <v>29</v>
      </c>
      <c r="L14" s="124" t="s">
        <v>28</v>
      </c>
      <c r="M14" s="16">
        <f t="shared" si="0"/>
        <v>6000</v>
      </c>
      <c r="N14" s="84">
        <v>2000</v>
      </c>
      <c r="O14" s="70">
        <v>2000</v>
      </c>
      <c r="P14" s="71">
        <f t="shared" si="1"/>
        <v>6000</v>
      </c>
      <c r="Q14" s="60" t="str">
        <f t="shared" si="2"/>
        <v>VYHOVUJE</v>
      </c>
      <c r="R14" s="127" t="s">
        <v>3</v>
      </c>
      <c r="S14" s="94"/>
    </row>
    <row r="15" spans="2:19" s="95" customFormat="1" ht="42.75" customHeight="1">
      <c r="B15" s="107">
        <v>9</v>
      </c>
      <c r="C15" s="105" t="s">
        <v>45</v>
      </c>
      <c r="D15" s="106">
        <v>3</v>
      </c>
      <c r="E15" s="112" t="s">
        <v>18</v>
      </c>
      <c r="F15" s="105" t="s">
        <v>32</v>
      </c>
      <c r="G15" s="56" t="s">
        <v>59</v>
      </c>
      <c r="H15" s="125"/>
      <c r="I15" s="125"/>
      <c r="J15" s="125"/>
      <c r="K15" s="125"/>
      <c r="L15" s="125"/>
      <c r="M15" s="14">
        <f t="shared" si="0"/>
        <v>5700</v>
      </c>
      <c r="N15" s="84">
        <v>1900</v>
      </c>
      <c r="O15" s="57">
        <v>1660</v>
      </c>
      <c r="P15" s="61">
        <f t="shared" si="1"/>
        <v>4980</v>
      </c>
      <c r="Q15" s="58" t="str">
        <f t="shared" si="2"/>
        <v>VYHOVUJE</v>
      </c>
      <c r="R15" s="128"/>
      <c r="S15" s="94"/>
    </row>
    <row r="16" spans="2:19" s="95" customFormat="1" ht="42.75" customHeight="1">
      <c r="B16" s="107">
        <v>10</v>
      </c>
      <c r="C16" s="105" t="s">
        <v>46</v>
      </c>
      <c r="D16" s="106">
        <v>3</v>
      </c>
      <c r="E16" s="112" t="s">
        <v>18</v>
      </c>
      <c r="F16" s="105" t="s">
        <v>32</v>
      </c>
      <c r="G16" s="56" t="s">
        <v>60</v>
      </c>
      <c r="H16" s="125"/>
      <c r="I16" s="125"/>
      <c r="J16" s="125"/>
      <c r="K16" s="125"/>
      <c r="L16" s="125"/>
      <c r="M16" s="14">
        <f t="shared" si="0"/>
        <v>5700</v>
      </c>
      <c r="N16" s="84">
        <v>1900</v>
      </c>
      <c r="O16" s="57">
        <v>1660</v>
      </c>
      <c r="P16" s="61">
        <f t="shared" si="1"/>
        <v>4980</v>
      </c>
      <c r="Q16" s="58" t="str">
        <f t="shared" si="2"/>
        <v>VYHOVUJE</v>
      </c>
      <c r="R16" s="128"/>
      <c r="S16" s="94"/>
    </row>
    <row r="17" spans="1:19" s="95" customFormat="1" ht="42.75" customHeight="1" thickBot="1">
      <c r="A17" s="108"/>
      <c r="B17" s="109">
        <v>11</v>
      </c>
      <c r="C17" s="89" t="s">
        <v>47</v>
      </c>
      <c r="D17" s="90">
        <v>3</v>
      </c>
      <c r="E17" s="91" t="s">
        <v>18</v>
      </c>
      <c r="F17" s="89" t="s">
        <v>32</v>
      </c>
      <c r="G17" s="65" t="s">
        <v>58</v>
      </c>
      <c r="H17" s="126"/>
      <c r="I17" s="126"/>
      <c r="J17" s="126"/>
      <c r="K17" s="126"/>
      <c r="L17" s="126"/>
      <c r="M17" s="15">
        <f t="shared" si="0"/>
        <v>5700</v>
      </c>
      <c r="N17" s="77">
        <v>1900</v>
      </c>
      <c r="O17" s="85">
        <v>1660</v>
      </c>
      <c r="P17" s="69">
        <f t="shared" si="1"/>
        <v>4980</v>
      </c>
      <c r="Q17" s="59" t="str">
        <f t="shared" si="2"/>
        <v>VYHOVUJE</v>
      </c>
      <c r="R17" s="129"/>
      <c r="S17" s="94"/>
    </row>
    <row r="18" spans="1:19" ht="13.5" customHeight="1" thickBot="1" thickTop="1">
      <c r="A18" s="4"/>
      <c r="B18" s="4"/>
      <c r="C18" s="38"/>
      <c r="D18" s="4"/>
      <c r="E18" s="38"/>
      <c r="F18" s="38"/>
      <c r="G18" s="67"/>
      <c r="H18" s="38"/>
      <c r="I18" s="38"/>
      <c r="J18" s="38"/>
      <c r="K18" s="38"/>
      <c r="L18" s="38"/>
      <c r="M18" s="4"/>
      <c r="N18" s="4"/>
      <c r="O18" s="68"/>
      <c r="P18" s="4"/>
      <c r="Q18" s="4"/>
      <c r="S18" s="3"/>
    </row>
    <row r="19" spans="1:19" ht="60.75" customHeight="1" thickBot="1" thickTop="1">
      <c r="A19" s="5"/>
      <c r="B19" s="123" t="s">
        <v>16</v>
      </c>
      <c r="C19" s="123"/>
      <c r="D19" s="123"/>
      <c r="E19" s="123"/>
      <c r="F19" s="123"/>
      <c r="G19" s="123"/>
      <c r="H19" s="11"/>
      <c r="I19" s="41"/>
      <c r="J19" s="41"/>
      <c r="K19" s="42"/>
      <c r="L19" s="42"/>
      <c r="M19" s="6"/>
      <c r="N19" s="72" t="s">
        <v>5</v>
      </c>
      <c r="O19" s="113" t="s">
        <v>6</v>
      </c>
      <c r="P19" s="114"/>
      <c r="Q19" s="115"/>
      <c r="R19" s="52"/>
      <c r="S19" s="3"/>
    </row>
    <row r="20" spans="1:18" ht="33" customHeight="1" thickBot="1" thickTop="1">
      <c r="A20" s="5"/>
      <c r="B20" s="116" t="s">
        <v>4</v>
      </c>
      <c r="C20" s="116"/>
      <c r="D20" s="116"/>
      <c r="E20" s="116"/>
      <c r="F20" s="116"/>
      <c r="G20" s="116"/>
      <c r="H20" s="43"/>
      <c r="K20" s="44"/>
      <c r="L20" s="44"/>
      <c r="M20" s="7"/>
      <c r="N20" s="8">
        <f>SUM(M7:M17)</f>
        <v>43100</v>
      </c>
      <c r="O20" s="117">
        <f>SUM(P7:P17)</f>
        <v>37470</v>
      </c>
      <c r="P20" s="118"/>
      <c r="Q20" s="119"/>
      <c r="R20" s="53"/>
    </row>
    <row r="21" spans="1:19" ht="39.75" customHeight="1" thickTop="1">
      <c r="A21" s="5"/>
      <c r="I21" s="45"/>
      <c r="J21" s="45"/>
      <c r="K21" s="46"/>
      <c r="L21" s="46"/>
      <c r="M21" s="10"/>
      <c r="N21" s="10"/>
      <c r="O21" s="9"/>
      <c r="P21" s="9"/>
      <c r="Q21" s="9"/>
      <c r="R21" s="53"/>
      <c r="S21" s="9"/>
    </row>
    <row r="22" spans="1:19" ht="19.9" customHeight="1">
      <c r="A22" s="5"/>
      <c r="K22" s="46"/>
      <c r="L22" s="46"/>
      <c r="M22" s="10"/>
      <c r="N22" s="11"/>
      <c r="O22" s="11"/>
      <c r="P22" s="11"/>
      <c r="Q22" s="9"/>
      <c r="R22" s="53"/>
      <c r="S22" s="9"/>
    </row>
    <row r="23" spans="1:19" ht="71.25" customHeight="1">
      <c r="A23" s="5"/>
      <c r="K23" s="46"/>
      <c r="L23" s="46"/>
      <c r="M23" s="10"/>
      <c r="N23" s="11"/>
      <c r="O23" s="11"/>
      <c r="P23" s="11"/>
      <c r="Q23" s="9"/>
      <c r="R23" s="53"/>
      <c r="S23" s="9"/>
    </row>
    <row r="24" spans="1:19" ht="36" customHeight="1">
      <c r="A24" s="5"/>
      <c r="K24" s="47"/>
      <c r="L24" s="47"/>
      <c r="M24" s="12"/>
      <c r="N24" s="10"/>
      <c r="O24" s="9"/>
      <c r="P24" s="9"/>
      <c r="Q24" s="9"/>
      <c r="R24" s="53"/>
      <c r="S24" s="9"/>
    </row>
    <row r="25" spans="1:19" ht="14.25" customHeight="1">
      <c r="A25" s="5"/>
      <c r="B25" s="9"/>
      <c r="C25" s="39"/>
      <c r="D25" s="13"/>
      <c r="E25" s="40"/>
      <c r="F25" s="39"/>
      <c r="G25" s="10"/>
      <c r="H25" s="39"/>
      <c r="I25" s="39"/>
      <c r="J25" s="48"/>
      <c r="K25" s="48"/>
      <c r="L25" s="48"/>
      <c r="M25" s="10"/>
      <c r="N25" s="10"/>
      <c r="O25" s="9"/>
      <c r="P25" s="9"/>
      <c r="Q25" s="9"/>
      <c r="R25" s="53"/>
      <c r="S25" s="9"/>
    </row>
    <row r="26" spans="1:19" ht="14.25" customHeight="1">
      <c r="A26" s="5"/>
      <c r="B26" s="9"/>
      <c r="C26" s="39"/>
      <c r="D26" s="13"/>
      <c r="E26" s="40"/>
      <c r="F26" s="39"/>
      <c r="G26" s="10"/>
      <c r="H26" s="39"/>
      <c r="I26" s="39"/>
      <c r="J26" s="48"/>
      <c r="K26" s="48"/>
      <c r="L26" s="48"/>
      <c r="M26" s="10"/>
      <c r="N26" s="10"/>
      <c r="O26" s="9"/>
      <c r="P26" s="9"/>
      <c r="Q26" s="9"/>
      <c r="R26" s="53"/>
      <c r="S26" s="9"/>
    </row>
    <row r="27" spans="1:19" ht="14.25" customHeight="1">
      <c r="A27" s="5"/>
      <c r="B27" s="9"/>
      <c r="C27" s="39"/>
      <c r="D27" s="13"/>
      <c r="E27" s="40"/>
      <c r="F27" s="39"/>
      <c r="G27" s="10"/>
      <c r="H27" s="39"/>
      <c r="I27" s="39"/>
      <c r="J27" s="48"/>
      <c r="K27" s="48"/>
      <c r="L27" s="48"/>
      <c r="M27" s="10"/>
      <c r="N27" s="10"/>
      <c r="O27" s="9"/>
      <c r="P27" s="9"/>
      <c r="Q27" s="9"/>
      <c r="R27" s="53"/>
      <c r="S27" s="9"/>
    </row>
    <row r="28" spans="1:19" ht="14.25" customHeight="1">
      <c r="A28" s="5"/>
      <c r="B28" s="9"/>
      <c r="C28" s="39"/>
      <c r="D28" s="13"/>
      <c r="E28" s="40"/>
      <c r="F28" s="39"/>
      <c r="G28" s="10"/>
      <c r="H28" s="39"/>
      <c r="I28" s="39"/>
      <c r="J28" s="48"/>
      <c r="K28" s="48"/>
      <c r="L28" s="48"/>
      <c r="M28" s="10"/>
      <c r="N28" s="10"/>
      <c r="O28" s="9"/>
      <c r="P28" s="9"/>
      <c r="Q28" s="9"/>
      <c r="R28" s="53"/>
      <c r="S28" s="9"/>
    </row>
    <row r="29" spans="3:13" ht="15">
      <c r="C29" s="17"/>
      <c r="D29"/>
      <c r="E29" s="17"/>
      <c r="F29" s="17"/>
      <c r="G29"/>
      <c r="H29" s="17"/>
      <c r="I29" s="17"/>
      <c r="L29" s="17"/>
      <c r="M29"/>
    </row>
    <row r="30" spans="3:13" ht="15">
      <c r="C30" s="17"/>
      <c r="D30"/>
      <c r="E30" s="17"/>
      <c r="F30" s="17"/>
      <c r="G30"/>
      <c r="H30" s="17"/>
      <c r="I30" s="17"/>
      <c r="L30" s="17"/>
      <c r="M30"/>
    </row>
    <row r="31" spans="3:13" ht="15">
      <c r="C31" s="17"/>
      <c r="D31"/>
      <c r="E31" s="17"/>
      <c r="F31" s="17"/>
      <c r="G31"/>
      <c r="H31" s="17"/>
      <c r="I31" s="17"/>
      <c r="L31" s="17"/>
      <c r="M31"/>
    </row>
  </sheetData>
  <sheetProtection selectLockedCells="1"/>
  <mergeCells count="18">
    <mergeCell ref="R14:R17"/>
    <mergeCell ref="K14:K17"/>
    <mergeCell ref="L14:L17"/>
    <mergeCell ref="R8:R13"/>
    <mergeCell ref="O19:Q19"/>
    <mergeCell ref="B20:G20"/>
    <mergeCell ref="O20:Q20"/>
    <mergeCell ref="B1:C1"/>
    <mergeCell ref="O1:Q1"/>
    <mergeCell ref="B19:G19"/>
    <mergeCell ref="H8:H13"/>
    <mergeCell ref="I8:I13"/>
    <mergeCell ref="J8:J13"/>
    <mergeCell ref="K8:K13"/>
    <mergeCell ref="L8:L13"/>
    <mergeCell ref="H14:H17"/>
    <mergeCell ref="I14:I17"/>
    <mergeCell ref="J14:J17"/>
  </mergeCells>
  <conditionalFormatting sqref="B7:B17">
    <cfRule type="containsBlanks" priority="55" dxfId="0">
      <formula>LEN(TRIM(B7))=0</formula>
    </cfRule>
  </conditionalFormatting>
  <conditionalFormatting sqref="B7:B17">
    <cfRule type="cellIs" priority="50" dxfId="13" operator="greaterThanOrEqual">
      <formula>1</formula>
    </cfRule>
  </conditionalFormatting>
  <conditionalFormatting sqref="Q7:Q17">
    <cfRule type="cellIs" priority="46" dxfId="12" operator="equal">
      <formula>"NEVYHOVUJE"</formula>
    </cfRule>
    <cfRule type="cellIs" priority="47" dxfId="11" operator="equal">
      <formula>"VYHOVUJE"</formula>
    </cfRule>
  </conditionalFormatting>
  <conditionalFormatting sqref="G7:G17 O7:O17">
    <cfRule type="notContainsBlanks" priority="20" dxfId="10">
      <formula>LEN(TRIM(G7))&gt;0</formula>
    </cfRule>
    <cfRule type="containsBlanks" priority="21" dxfId="6">
      <formula>LEN(TRIM(G7))=0</formula>
    </cfRule>
  </conditionalFormatting>
  <conditionalFormatting sqref="G7:G17 O7:O17">
    <cfRule type="notContainsBlanks" priority="19" dxfId="8">
      <formula>LEN(TRIM(G7))&gt;0</formula>
    </cfRule>
  </conditionalFormatting>
  <conditionalFormatting sqref="G7:G17">
    <cfRule type="notContainsBlanks" priority="18" dxfId="7">
      <formula>LEN(TRIM(G7))&gt;0</formula>
    </cfRule>
    <cfRule type="containsBlanks" priority="22" dxfId="6">
      <formula>LEN(TRIM(G7))=0</formula>
    </cfRule>
  </conditionalFormatting>
  <conditionalFormatting sqref="D7">
    <cfRule type="containsBlanks" priority="6" dxfId="0">
      <formula>LEN(TRIM(D7))=0</formula>
    </cfRule>
  </conditionalFormatting>
  <conditionalFormatting sqref="D8:D13">
    <cfRule type="containsBlanks" priority="5" dxfId="0">
      <formula>LEN(TRIM(D8))=0</formula>
    </cfRule>
  </conditionalFormatting>
  <conditionalFormatting sqref="D14">
    <cfRule type="containsBlanks" priority="4" dxfId="0">
      <formula>LEN(TRIM(D14))=0</formula>
    </cfRule>
  </conditionalFormatting>
  <conditionalFormatting sqref="D15">
    <cfRule type="containsBlanks" priority="3" dxfId="0">
      <formula>LEN(TRIM(D15))=0</formula>
    </cfRule>
  </conditionalFormatting>
  <conditionalFormatting sqref="D16">
    <cfRule type="containsBlanks" priority="2" dxfId="0">
      <formula>LEN(TRIM(D16))=0</formula>
    </cfRule>
  </conditionalFormatting>
  <conditionalFormatting sqref="D17">
    <cfRule type="containsBlanks" priority="1" dxfId="0">
      <formula>LEN(TRIM(D17))=0</formula>
    </cfRule>
  </conditionalFormatting>
  <dataValidations count="3">
    <dataValidation type="list" showInputMessage="1" showErrorMessage="1" sqref="I14 I7:I8">
      <formula1>"ANO,NE"</formula1>
    </dataValidation>
    <dataValidation type="list" showInputMessage="1" showErrorMessage="1" sqref="E7:E17">
      <formula1>"ks,bal,sada,"</formula1>
    </dataValidation>
    <dataValidation type="list" allowBlank="1" showInputMessage="1" showErrorMessage="1" sqref="R14 R7:R8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8+a6lnGYmogZq8og1D1SblTz51w=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f0oex/qaYsAV9IYi9U5zzX3PFYM=</DigestValue>
    </Reference>
  </SignedInfo>
  <SignatureValue>mwEmCvqy4u/uNXa641pPeunq91E/jeOmhGAXrpxylWv7T5wLaYpdL24Py1gwGl8Qc1xlfKeReXaK
tPjVGgqTgzhWwzOBeVuSiacTmMWZRjCTqLi6TIgr15Em3YlbZYrnmP8js1ifKTYniNtSadQ/zoVq
47s6xdBya59UwOwBt6G+TYo2FNaB6tQU2PS76JW8eG/wpRetlE8vordPJv3C2cy9feXNOhA2OR6O
jS0Q5Nn0/kvN4UjdgJDecNZ72aH+fUgErHSQFm234mI4B2950BiQxEw8gyC++wcnFz3w35wn0ePR
utfKU/pDZEUvn3LAm3dbOgeqrVvFOOvm46GvFw==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+f4dmHRgGBN8gpuydtwKkbH6iME=</DigestValue>
      </Reference>
      <Reference URI="/xl/worksheets/sheet1.xml?ContentType=application/vnd.openxmlformats-officedocument.spreadsheetml.worksheet+xml">
        <DigestMethod Algorithm="http://www.w3.org/2000/09/xmldsig#sha1"/>
        <DigestValue>wd/6CBx4mbxZ+G2SHrNS6BYXzPE=</DigestValue>
      </Reference>
      <Reference URI="/xl/styles.xml?ContentType=application/vnd.openxmlformats-officedocument.spreadsheetml.styles+xml">
        <DigestMethod Algorithm="http://www.w3.org/2000/09/xmldsig#sha1"/>
        <DigestValue>I/MMGtawVNnChnpF+ZCN4p+0mI8=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L/aCYnHIOqPfbUFRYSyVT4QXYUc=</DigestValue>
      </Reference>
      <Reference URI="/xl/sharedStrings.xml?ContentType=application/vnd.openxmlformats-officedocument.spreadsheetml.sharedStrings+xml">
        <DigestMethod Algorithm="http://www.w3.org/2000/09/xmldsig#sha1"/>
        <DigestValue>2xv28JPFOtlyEIc2lrcDfGAzVR4=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2018-05-07T10:16:52Z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2018-05-07T10:16:52Z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2018-05-07T09:52:02Z</dcterms:modified>
  <cp:category/>
  <cp:version/>
  <cp:contentType/>
  <cp:contentStatus/>
</cp:coreProperties>
</file>