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vitkov\1) VT\VT 2025\220\1 výzva\"/>
    </mc:Choice>
  </mc:AlternateContent>
  <xr:revisionPtr revIDLastSave="0" documentId="13_ncr:1_{96B0AC32-8561-4799-8BC0-CA8AD6DC62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" i="1" l="1"/>
  <c r="S10" i="1"/>
  <c r="P10" i="1"/>
  <c r="T7" i="1"/>
  <c r="S9" i="1"/>
  <c r="S7" i="1"/>
  <c r="P7" i="1"/>
  <c r="Q13" i="1" l="1"/>
  <c r="R13" i="1"/>
</calcChain>
</file>

<file path=xl/sharedStrings.xml><?xml version="1.0" encoding="utf-8"?>
<sst xmlns="http://schemas.openxmlformats.org/spreadsheetml/2006/main" count="55" uniqueCount="47">
  <si>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</si>
  <si>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</si>
  <si>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</si>
  <si>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</si>
  <si>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</si>
  <si>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</si>
  <si>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</si>
  <si>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</si>
  <si>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</si>
  <si>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</si>
  <si>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</si>
  <si>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</si>
  <si>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30233100-2 - Počítačové paměťové jednotky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</si>
  <si>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</si>
  <si>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</si>
  <si>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</si>
  <si>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</si>
  <si>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</si>
  <si>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</si>
  <si>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</si>
  <si>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</si>
  <si>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</si>
  <si>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</si>
  <si>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</si>
  <si>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</si>
  <si>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</si>
  <si>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</si>
  <si>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</si>
  <si>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</si>
  <si>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</si>
  <si>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</si>
  <si>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21 dní</t>
  </si>
  <si>
    <t>Samostatná faktura</t>
  </si>
  <si>
    <t>Tenký notebook</t>
  </si>
  <si>
    <t>NE</t>
  </si>
  <si>
    <t xml:space="preserve">Příloha č. 2 Kupní smlouvy - technická specifikace
Výpočetní technika (III.) 220 - 2025 </t>
  </si>
  <si>
    <t>Operační systém Windows 11 Home, předinstalovaný (nesmí to být licence typu K12 (EDU)).
OS Windows požadujeme z důvodu kompatibility s interními aplikacemi ZČU (Stag, Magion,...).
Podpora ovladačů pro Windows 11 (64-bit).
Podpora prostřednictvím internetu musí umožňovat stahování ovladačů a manuálu z internetu adresně pro konkrétní zadaný typ (sériové číslo) zařízení. 
Dodávka musí obsahovat nosič s instalací operačního systému dodaného v zařízení.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</si>
  <si>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</si>
  <si>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</si>
  <si>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Mgr. Barbora Polifková,
Tel.: 776 848 085,
37763 5353</t>
  </si>
  <si>
    <t xml:space="preserve">Sedláčkova 15, 
301 00 Plzeň, 
Fakulta filozofická - Katedra blízkovýchodních a afrických studií,
místnost SP 118 </t>
  </si>
  <si>
    <t>5140 2024LG02_British Muzeum: Endagered material knowledge programme</t>
  </si>
  <si>
    <t xml:space="preserve">M.2 SSD 1000TB </t>
  </si>
  <si>
    <t xml:space="preserve"> 5140 2024LG02_British Muzeum: Endagered material knowledge programme</t>
  </si>
  <si>
    <t>PCIe 4.0.
Min. 4x NVMe.
Použití: notebook.
Rychlost náhodného čtení: min. 850 000 IOPS.
Rychlost náhodného zápisu: min. 1 350 000 IOPS.
Rychlost čtení: min. 7 150 MB/s.
Rychlost zápisu: min. 6 300 MB/s.
Mean Time Before Failure: min. 1 500 000 h.
Velikost článku/buňky : TLC.
Životnost disku: min. 600 TBW.</t>
  </si>
  <si>
    <t>Záruka na zboží min. 3 roky.</t>
  </si>
  <si>
    <r>
      <t>Procesor: šestnáctijádrový dosahuje mi</t>
    </r>
    <r>
      <rPr>
        <sz val="11"/>
        <rFont val="Calibri"/>
        <family val="2"/>
        <charset val="238"/>
        <scheme val="minor"/>
      </rPr>
      <t xml:space="preserve">n. 34 000 </t>
    </r>
    <r>
      <rPr>
        <sz val="11"/>
        <color theme="1"/>
        <rFont val="Calibri"/>
        <family val="2"/>
        <charset val="238"/>
        <scheme val="minor"/>
      </rPr>
      <t>bodů na stránce https://www.cpubenchmark.net/, podpora virtualizace, automatické přeta</t>
    </r>
    <r>
      <rPr>
        <sz val="11"/>
        <rFont val="Calibri"/>
        <family val="2"/>
        <charset val="238"/>
        <scheme val="minor"/>
      </rPr>
      <t xml:space="preserve">ktování, TDP max. </t>
    </r>
    <r>
      <rPr>
        <sz val="11"/>
        <color rgb="FFFF0000"/>
        <rFont val="Calibri"/>
        <family val="2"/>
        <charset val="238"/>
        <scheme val="minor"/>
      </rPr>
      <t>45</t>
    </r>
    <r>
      <rPr>
        <sz val="11"/>
        <rFont val="Calibri"/>
        <family val="2"/>
        <charset val="238"/>
        <scheme val="minor"/>
      </rPr>
      <t>W</t>
    </r>
    <r>
      <rPr>
        <sz val="11"/>
        <color theme="1"/>
        <rFont val="Calibri"/>
        <family val="2"/>
        <charset val="238"/>
        <scheme val="minor"/>
      </rPr>
      <t>.
Materiál šasi: hliník, karbon.
RAM: typ DDR5, min. 16GB (1x16GB) min. 5 600 MHz frekvence paměti.
Úložiště: min. 256GB, technologie flash.
Portová výbava:
min. 2x USB-C (Thunderbolt 4)
min. 1x RJ45 -</t>
    </r>
    <r>
      <rPr>
        <sz val="11"/>
        <color rgb="FFFF0000"/>
        <rFont val="Calibri"/>
        <family val="2"/>
        <charset val="238"/>
        <scheme val="minor"/>
      </rPr>
      <t xml:space="preserve"> lze řešit redukcí</t>
    </r>
    <r>
      <rPr>
        <sz val="11"/>
        <color theme="1"/>
        <rFont val="Calibri"/>
        <family val="2"/>
        <charset val="238"/>
        <scheme val="minor"/>
      </rPr>
      <t xml:space="preserve">
TPM chip: ano
min. 2x M.2 slot.
Širokoúhlá webkamera - min. 1 080 px.
Konektivita: WiFi karta plnící standardy 802.11 be,  BlueTooth min. 5.4.
Displej: 16" OLED displej, rozlišení min. 1920 x 1200, lesklý.
Numerická klávesnice.
Poměr stran: 16:10.
Podsvícená CZ klávesnice.
Svítivost: min. 300 nitů.
Baterie: min. 64Wh kapacita, odpovídá cca 16 hodin výdrže.
Hmotnost notebooku max. 2,2 kg.
Lze nabíjet přes USB-C.
Neobsahuje materiály jako je například kadmium, olovo, rtuť a některé ftaláty.
Výška max. 20 mm.
Dedikovaná grafická karta s výkonem min. 14 000 bodů na stránce https://www.videocardbenchmark.net/.
Záruka min. 3 roky.
Barva černá </t>
    </r>
    <r>
      <rPr>
        <sz val="11"/>
        <color rgb="FFFF0000"/>
        <rFont val="Calibri"/>
        <family val="2"/>
        <charset val="238"/>
        <scheme val="minor"/>
      </rPr>
      <t>nebo stříbrná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</si>
</sst>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2" fillId="0" borderId="0"/>
    <xf numFmtId="0" fontId="13" fillId="0" borderId="0"/>
    <xf numFmtId="0" fontId="29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textRotation="90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5" xfId="0" applyNumberForma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8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left" vertical="center" wrapText="1" indent="1"/>
    </xf>
    <xf numFmtId="0" fontId="8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left" vertical="center" wrapText="1" indent="1"/>
    </xf>
    <xf numFmtId="0" fontId="28" fillId="4" borderId="13" xfId="0" applyFont="1" applyFill="1" applyBorder="1" applyAlignment="1" applyProtection="1">
      <alignment horizontal="center" vertical="center" wrapText="1"/>
    </xf>
    <xf numFmtId="165" fontId="0" fillId="0" borderId="13" xfId="0" applyNumberFormat="1" applyBorder="1" applyAlignment="1" applyProtection="1">
      <alignment horizontal="right" vertical="center" inden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left" vertical="center" wrapText="1" indent="1"/>
    </xf>
    <xf numFmtId="0" fontId="28" fillId="4" borderId="1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17" fillId="6" borderId="18" xfId="0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26" fillId="3" borderId="18" xfId="0" applyNumberFormat="1" applyFon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7" fillId="0" borderId="0" xfId="2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center"/>
    </xf>
    <xf numFmtId="164" fontId="21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9" xfId="0" applyNumberFormat="1" applyFont="1" applyBorder="1" applyAlignment="1" applyProtection="1">
      <alignment horizontal="center" vertical="center"/>
    </xf>
    <xf numFmtId="164" fontId="16" fillId="0" borderId="10" xfId="0" applyNumberFormat="1" applyFont="1" applyBorder="1" applyAlignment="1" applyProtection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left" vertical="center" wrapText="1" indent="1"/>
      <protection locked="0"/>
    </xf>
    <xf numFmtId="0" fontId="18" fillId="4" borderId="18" xfId="0" applyFont="1" applyFill="1" applyBorder="1" applyAlignment="1" applyProtection="1">
      <alignment horizontal="left" vertical="center" wrapText="1" indent="1"/>
      <protection locked="0"/>
    </xf>
    <xf numFmtId="0" fontId="28" fillId="4" borderId="12" xfId="0" applyFont="1" applyFill="1" applyBorder="1" applyAlignment="1" applyProtection="1">
      <alignment horizontal="center" vertical="center" wrapText="1"/>
      <protection locked="0"/>
    </xf>
    <xf numFmtId="0" fontId="28" fillId="4" borderId="14" xfId="0" applyFont="1" applyFill="1" applyBorder="1" applyAlignment="1" applyProtection="1">
      <alignment horizontal="center" vertical="center" wrapText="1"/>
      <protection locked="0"/>
    </xf>
    <xf numFmtId="164" fontId="18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8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11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4"/>
  <sheetViews>
    <sheetView tabSelected="1" topLeftCell="C7" zoomScale="59" zoomScaleNormal="59" workbookViewId="0">
      <selection activeCell="R7" sqref="R7:R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5.85546875" style="4" customWidth="1"/>
    <col min="4" max="4" width="12.28515625" style="113" customWidth="1"/>
    <col min="5" max="5" width="10.5703125" style="21" customWidth="1"/>
    <col min="6" max="6" width="162.7109375" style="4" customWidth="1"/>
    <col min="7" max="7" width="37.28515625" style="5" customWidth="1"/>
    <col min="8" max="8" width="28.28515625" style="5" customWidth="1"/>
    <col min="9" max="9" width="22.85546875" style="5" customWidth="1"/>
    <col min="10" max="10" width="15.5703125" style="4" customWidth="1"/>
    <col min="11" max="11" width="32.85546875" style="1" customWidth="1"/>
    <col min="12" max="12" width="30.28515625" style="1" customWidth="1"/>
    <col min="13" max="13" width="25.85546875" style="1" customWidth="1"/>
    <col min="14" max="14" width="32.85546875" style="5" customWidth="1"/>
    <col min="15" max="15" width="25" style="5" customWidth="1"/>
    <col min="16" max="16" width="15.140625" style="5" hidden="1" customWidth="1"/>
    <col min="17" max="17" width="21.28515625" style="1" customWidth="1"/>
    <col min="18" max="18" width="24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3.5703125" style="16" customWidth="1"/>
    <col min="23" max="16384" width="9.140625" style="1"/>
  </cols>
  <sheetData>
    <row r="1" spans="1:22" ht="40.9" customHeight="1" x14ac:dyDescent="0.25">
      <c r="B1" s="2" t="s">
        <v>35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13</v>
      </c>
      <c r="D6" s="28" t="s">
        <v>4</v>
      </c>
      <c r="E6" s="28" t="s">
        <v>14</v>
      </c>
      <c r="F6" s="28" t="s">
        <v>15</v>
      </c>
      <c r="G6" s="29" t="s">
        <v>28</v>
      </c>
      <c r="H6" s="30" t="s">
        <v>30</v>
      </c>
      <c r="I6" s="31" t="s">
        <v>16</v>
      </c>
      <c r="J6" s="28" t="s">
        <v>17</v>
      </c>
      <c r="K6" s="28" t="s">
        <v>38</v>
      </c>
      <c r="L6" s="32" t="s">
        <v>18</v>
      </c>
      <c r="M6" s="33" t="s">
        <v>19</v>
      </c>
      <c r="N6" s="32" t="s">
        <v>20</v>
      </c>
      <c r="O6" s="28" t="s">
        <v>26</v>
      </c>
      <c r="P6" s="32" t="s">
        <v>21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22</v>
      </c>
      <c r="V6" s="32" t="s">
        <v>23</v>
      </c>
    </row>
    <row r="7" spans="1:22" ht="390" customHeight="1" thickTop="1" x14ac:dyDescent="0.25">
      <c r="A7" s="36"/>
      <c r="B7" s="37">
        <v>1</v>
      </c>
      <c r="C7" s="38" t="s">
        <v>33</v>
      </c>
      <c r="D7" s="39">
        <v>1</v>
      </c>
      <c r="E7" s="40" t="s">
        <v>29</v>
      </c>
      <c r="F7" s="41" t="s">
        <v>46</v>
      </c>
      <c r="G7" s="114"/>
      <c r="H7" s="118"/>
      <c r="I7" s="42" t="s">
        <v>32</v>
      </c>
      <c r="J7" s="43" t="s">
        <v>37</v>
      </c>
      <c r="K7" s="44" t="s">
        <v>41</v>
      </c>
      <c r="L7" s="45" t="s">
        <v>45</v>
      </c>
      <c r="M7" s="46" t="s">
        <v>39</v>
      </c>
      <c r="N7" s="46" t="s">
        <v>40</v>
      </c>
      <c r="O7" s="47" t="s">
        <v>31</v>
      </c>
      <c r="P7" s="48">
        <f>D7*Q7</f>
        <v>40000</v>
      </c>
      <c r="Q7" s="49">
        <v>40000</v>
      </c>
      <c r="R7" s="120"/>
      <c r="S7" s="50">
        <f>D7*R7</f>
        <v>0</v>
      </c>
      <c r="T7" s="51" t="str">
        <f>IF(R7+R8+R9, IF(R7+R8+R9&gt;Q7,"NEVYHOVUJE","VYHOVUJE")," ")</f>
        <v xml:space="preserve"> </v>
      </c>
      <c r="U7" s="52"/>
      <c r="V7" s="53" t="s">
        <v>11</v>
      </c>
    </row>
    <row r="8" spans="1:22" ht="129" customHeight="1" x14ac:dyDescent="0.25">
      <c r="A8" s="36"/>
      <c r="B8" s="54"/>
      <c r="C8" s="55"/>
      <c r="D8" s="56"/>
      <c r="E8" s="57"/>
      <c r="F8" s="58"/>
      <c r="G8" s="115"/>
      <c r="H8" s="119"/>
      <c r="I8" s="59"/>
      <c r="J8" s="55"/>
      <c r="K8" s="60"/>
      <c r="L8" s="61"/>
      <c r="M8" s="62"/>
      <c r="N8" s="63"/>
      <c r="O8" s="64"/>
      <c r="P8" s="65"/>
      <c r="Q8" s="66"/>
      <c r="R8" s="121"/>
      <c r="S8" s="67"/>
      <c r="T8" s="68"/>
      <c r="U8" s="69"/>
      <c r="V8" s="70"/>
    </row>
    <row r="9" spans="1:22" ht="107.25" customHeight="1" thickBot="1" x14ac:dyDescent="0.3">
      <c r="A9" s="36"/>
      <c r="B9" s="54"/>
      <c r="C9" s="55"/>
      <c r="D9" s="56"/>
      <c r="E9" s="57"/>
      <c r="F9" s="71" t="s">
        <v>36</v>
      </c>
      <c r="G9" s="116"/>
      <c r="H9" s="72" t="s">
        <v>34</v>
      </c>
      <c r="I9" s="59"/>
      <c r="J9" s="55"/>
      <c r="K9" s="60"/>
      <c r="L9" s="61"/>
      <c r="M9" s="62"/>
      <c r="N9" s="63"/>
      <c r="O9" s="64"/>
      <c r="P9" s="65"/>
      <c r="Q9" s="66"/>
      <c r="R9" s="122"/>
      <c r="S9" s="73">
        <f>D7*R9</f>
        <v>0</v>
      </c>
      <c r="T9" s="68"/>
      <c r="U9" s="69"/>
      <c r="V9" s="70"/>
    </row>
    <row r="10" spans="1:22" ht="195.75" customHeight="1" thickBot="1" x14ac:dyDescent="0.3">
      <c r="A10" s="36"/>
      <c r="B10" s="74">
        <v>2</v>
      </c>
      <c r="C10" s="75" t="s">
        <v>42</v>
      </c>
      <c r="D10" s="76">
        <v>1</v>
      </c>
      <c r="E10" s="77" t="s">
        <v>29</v>
      </c>
      <c r="F10" s="78" t="s">
        <v>44</v>
      </c>
      <c r="G10" s="117"/>
      <c r="H10" s="79" t="s">
        <v>34</v>
      </c>
      <c r="I10" s="80" t="s">
        <v>32</v>
      </c>
      <c r="J10" s="80" t="s">
        <v>37</v>
      </c>
      <c r="K10" s="80" t="s">
        <v>43</v>
      </c>
      <c r="L10" s="81"/>
      <c r="M10" s="82" t="s">
        <v>39</v>
      </c>
      <c r="N10" s="82" t="s">
        <v>40</v>
      </c>
      <c r="O10" s="83" t="s">
        <v>31</v>
      </c>
      <c r="P10" s="84">
        <f>D10*Q10</f>
        <v>2000</v>
      </c>
      <c r="Q10" s="85">
        <v>2000</v>
      </c>
      <c r="R10" s="123"/>
      <c r="S10" s="86">
        <f>D10*R10</f>
        <v>0</v>
      </c>
      <c r="T10" s="87" t="str">
        <f>IF(ISNUMBER(R10), IF(R10&gt;Q10,"NEVYHOVUJE","VYHOVUJE")," ")</f>
        <v xml:space="preserve"> </v>
      </c>
      <c r="U10" s="88"/>
      <c r="V10" s="89" t="s">
        <v>12</v>
      </c>
    </row>
    <row r="11" spans="1:22" ht="17.45" customHeight="1" thickTop="1" thickBot="1" x14ac:dyDescent="0.3">
      <c r="B11" s="90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91" t="s">
        <v>25</v>
      </c>
      <c r="C12" s="91"/>
      <c r="D12" s="91"/>
      <c r="E12" s="91"/>
      <c r="F12" s="91"/>
      <c r="G12" s="91"/>
      <c r="H12" s="92"/>
      <c r="I12" s="92"/>
      <c r="J12" s="93"/>
      <c r="K12" s="93"/>
      <c r="L12" s="26"/>
      <c r="M12" s="26"/>
      <c r="N12" s="26"/>
      <c r="O12" s="94"/>
      <c r="P12" s="94"/>
      <c r="Q12" s="95" t="s">
        <v>9</v>
      </c>
      <c r="R12" s="96" t="s">
        <v>10</v>
      </c>
      <c r="S12" s="97"/>
      <c r="T12" s="98"/>
      <c r="U12" s="99"/>
      <c r="V12" s="100"/>
    </row>
    <row r="13" spans="1:22" ht="50.45" customHeight="1" thickTop="1" thickBot="1" x14ac:dyDescent="0.3">
      <c r="B13" s="101" t="s">
        <v>24</v>
      </c>
      <c r="C13" s="101"/>
      <c r="D13" s="101"/>
      <c r="E13" s="101"/>
      <c r="F13" s="101"/>
      <c r="G13" s="101"/>
      <c r="H13" s="101"/>
      <c r="I13" s="102"/>
      <c r="L13" s="6"/>
      <c r="M13" s="6"/>
      <c r="N13" s="6"/>
      <c r="O13" s="103"/>
      <c r="P13" s="103"/>
      <c r="Q13" s="104">
        <f>SUM(P7:P10)</f>
        <v>42000</v>
      </c>
      <c r="R13" s="105">
        <f>SUM(S7:S10)</f>
        <v>0</v>
      </c>
      <c r="S13" s="106"/>
      <c r="T13" s="107"/>
    </row>
    <row r="14" spans="1:22" ht="15.75" thickTop="1" x14ac:dyDescent="0.25">
      <c r="B14" s="108" t="s">
        <v>27</v>
      </c>
      <c r="C14" s="108"/>
      <c r="D14" s="108"/>
      <c r="E14" s="108"/>
      <c r="F14" s="108"/>
      <c r="G14" s="108"/>
      <c r="H14" s="15"/>
      <c r="I14" s="10"/>
      <c r="J14" s="10"/>
      <c r="K14" s="10"/>
      <c r="L14" s="10"/>
      <c r="M14" s="10"/>
      <c r="N14" s="16"/>
      <c r="O14" s="16"/>
      <c r="P14" s="16"/>
      <c r="Q14" s="10"/>
      <c r="R14" s="10"/>
      <c r="S14" s="10"/>
    </row>
    <row r="15" spans="1:22" x14ac:dyDescent="0.25">
      <c r="B15" s="109"/>
      <c r="C15" s="109"/>
      <c r="D15" s="109"/>
      <c r="E15" s="109"/>
      <c r="F15" s="109"/>
      <c r="G15" s="15"/>
      <c r="H15" s="15"/>
      <c r="I15" s="10"/>
      <c r="J15" s="10"/>
      <c r="K15" s="10"/>
      <c r="L15" s="10"/>
      <c r="M15" s="10"/>
      <c r="N15" s="16"/>
      <c r="O15" s="16"/>
      <c r="P15" s="16"/>
      <c r="Q15" s="10"/>
      <c r="R15" s="10"/>
      <c r="S15" s="10"/>
    </row>
    <row r="16" spans="1:22" x14ac:dyDescent="0.25">
      <c r="B16" s="109"/>
      <c r="C16" s="109"/>
      <c r="D16" s="109"/>
      <c r="E16" s="109"/>
      <c r="F16" s="109"/>
      <c r="G16" s="15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2:19" x14ac:dyDescent="0.25">
      <c r="B17" s="110"/>
      <c r="C17" s="111"/>
      <c r="D17" s="111"/>
      <c r="E17" s="111"/>
      <c r="F17" s="111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2:19" ht="19.899999999999999" customHeight="1" x14ac:dyDescent="0.25">
      <c r="C18" s="93"/>
      <c r="D18" s="112"/>
      <c r="E18" s="93"/>
      <c r="F18" s="93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19" ht="19.899999999999999" customHeight="1" x14ac:dyDescent="0.25">
      <c r="C19" s="93"/>
      <c r="D19" s="112"/>
      <c r="E19" s="93"/>
      <c r="F19" s="93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19" ht="19.899999999999999" customHeight="1" x14ac:dyDescent="0.25">
      <c r="C20" s="93"/>
      <c r="D20" s="112"/>
      <c r="E20" s="93"/>
      <c r="F20" s="93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19" ht="19.899999999999999" customHeight="1" x14ac:dyDescent="0.25">
      <c r="C21" s="93"/>
      <c r="D21" s="112"/>
      <c r="E21" s="93"/>
      <c r="F21" s="93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19" ht="19.899999999999999" customHeight="1" x14ac:dyDescent="0.25">
      <c r="C22" s="93"/>
      <c r="D22" s="112"/>
      <c r="E22" s="93"/>
      <c r="F22" s="93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19" ht="19.899999999999999" customHeight="1" x14ac:dyDescent="0.25">
      <c r="C23" s="93"/>
      <c r="D23" s="112"/>
      <c r="E23" s="93"/>
      <c r="F23" s="93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19" ht="19.899999999999999" customHeight="1" x14ac:dyDescent="0.25">
      <c r="C24" s="93"/>
      <c r="D24" s="112"/>
      <c r="E24" s="93"/>
      <c r="F24" s="93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19" ht="19.899999999999999" customHeight="1" x14ac:dyDescent="0.25">
      <c r="C25" s="93"/>
      <c r="D25" s="112"/>
      <c r="E25" s="93"/>
      <c r="F25" s="93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19" ht="19.899999999999999" customHeight="1" x14ac:dyDescent="0.25">
      <c r="C26" s="93"/>
      <c r="D26" s="112"/>
      <c r="E26" s="93"/>
      <c r="F26" s="93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19" ht="19.899999999999999" customHeight="1" x14ac:dyDescent="0.25">
      <c r="C27" s="93"/>
      <c r="D27" s="112"/>
      <c r="E27" s="93"/>
      <c r="F27" s="93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19" ht="19.899999999999999" customHeight="1" x14ac:dyDescent="0.25">
      <c r="C28" s="93"/>
      <c r="D28" s="112"/>
      <c r="E28" s="93"/>
      <c r="F28" s="93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19" ht="19.899999999999999" customHeight="1" x14ac:dyDescent="0.25">
      <c r="C29" s="93"/>
      <c r="D29" s="112"/>
      <c r="E29" s="93"/>
      <c r="F29" s="93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19" ht="19.899999999999999" customHeight="1" x14ac:dyDescent="0.25">
      <c r="C30" s="93"/>
      <c r="D30" s="112"/>
      <c r="E30" s="93"/>
      <c r="F30" s="93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19" ht="19.899999999999999" customHeight="1" x14ac:dyDescent="0.25">
      <c r="C31" s="93"/>
      <c r="D31" s="112"/>
      <c r="E31" s="93"/>
      <c r="F31" s="93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19" ht="19.899999999999999" customHeight="1" x14ac:dyDescent="0.25">
      <c r="C32" s="93"/>
      <c r="D32" s="112"/>
      <c r="E32" s="93"/>
      <c r="F32" s="93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93"/>
      <c r="D33" s="112"/>
      <c r="E33" s="93"/>
      <c r="F33" s="93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93"/>
      <c r="D34" s="112"/>
      <c r="E34" s="93"/>
      <c r="F34" s="93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93"/>
      <c r="D35" s="112"/>
      <c r="E35" s="93"/>
      <c r="F35" s="93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93"/>
      <c r="D36" s="112"/>
      <c r="E36" s="93"/>
      <c r="F36" s="93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93"/>
      <c r="D37" s="112"/>
      <c r="E37" s="93"/>
      <c r="F37" s="93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93"/>
      <c r="D38" s="112"/>
      <c r="E38" s="93"/>
      <c r="F38" s="93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93"/>
      <c r="D39" s="112"/>
      <c r="E39" s="93"/>
      <c r="F39" s="93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93"/>
      <c r="D40" s="112"/>
      <c r="E40" s="93"/>
      <c r="F40" s="93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93"/>
      <c r="D41" s="112"/>
      <c r="E41" s="93"/>
      <c r="F41" s="93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93"/>
      <c r="D42" s="112"/>
      <c r="E42" s="93"/>
      <c r="F42" s="93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93"/>
      <c r="D43" s="112"/>
      <c r="E43" s="93"/>
      <c r="F43" s="93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93"/>
      <c r="D44" s="112"/>
      <c r="E44" s="93"/>
      <c r="F44" s="93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93"/>
      <c r="D45" s="112"/>
      <c r="E45" s="93"/>
      <c r="F45" s="93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93"/>
      <c r="D46" s="112"/>
      <c r="E46" s="93"/>
      <c r="F46" s="93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93"/>
      <c r="D47" s="112"/>
      <c r="E47" s="93"/>
      <c r="F47" s="93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93"/>
      <c r="D48" s="112"/>
      <c r="E48" s="93"/>
      <c r="F48" s="93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93"/>
      <c r="D49" s="112"/>
      <c r="E49" s="93"/>
      <c r="F49" s="93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93"/>
      <c r="D50" s="112"/>
      <c r="E50" s="93"/>
      <c r="F50" s="93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93"/>
      <c r="D51" s="112"/>
      <c r="E51" s="93"/>
      <c r="F51" s="93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93"/>
      <c r="D52" s="112"/>
      <c r="E52" s="93"/>
      <c r="F52" s="93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93"/>
      <c r="D53" s="112"/>
      <c r="E53" s="93"/>
      <c r="F53" s="93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93"/>
      <c r="D54" s="112"/>
      <c r="E54" s="93"/>
      <c r="F54" s="93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93"/>
      <c r="D55" s="112"/>
      <c r="E55" s="93"/>
      <c r="F55" s="93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93"/>
      <c r="D56" s="112"/>
      <c r="E56" s="93"/>
      <c r="F56" s="93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93"/>
      <c r="D57" s="112"/>
      <c r="E57" s="93"/>
      <c r="F57" s="93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93"/>
      <c r="D58" s="112"/>
      <c r="E58" s="93"/>
      <c r="F58" s="93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93"/>
      <c r="D59" s="112"/>
      <c r="E59" s="93"/>
      <c r="F59" s="93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93"/>
      <c r="D60" s="112"/>
      <c r="E60" s="93"/>
      <c r="F60" s="93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93"/>
      <c r="D61" s="112"/>
      <c r="E61" s="93"/>
      <c r="F61" s="93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93"/>
      <c r="D62" s="112"/>
      <c r="E62" s="93"/>
      <c r="F62" s="93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93"/>
      <c r="D63" s="112"/>
      <c r="E63" s="93"/>
      <c r="F63" s="93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93"/>
      <c r="D64" s="112"/>
      <c r="E64" s="93"/>
      <c r="F64" s="93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93"/>
      <c r="D65" s="112"/>
      <c r="E65" s="93"/>
      <c r="F65" s="93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93"/>
      <c r="D66" s="112"/>
      <c r="E66" s="93"/>
      <c r="F66" s="93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93"/>
      <c r="D67" s="112"/>
      <c r="E67" s="93"/>
      <c r="F67" s="93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93"/>
      <c r="D68" s="112"/>
      <c r="E68" s="93"/>
      <c r="F68" s="93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93"/>
      <c r="D69" s="112"/>
      <c r="E69" s="93"/>
      <c r="F69" s="93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93"/>
      <c r="D70" s="112"/>
      <c r="E70" s="93"/>
      <c r="F70" s="93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93"/>
      <c r="D71" s="112"/>
      <c r="E71" s="93"/>
      <c r="F71" s="93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93"/>
      <c r="D72" s="112"/>
      <c r="E72" s="93"/>
      <c r="F72" s="93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93"/>
      <c r="D73" s="112"/>
      <c r="E73" s="93"/>
      <c r="F73" s="93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93"/>
      <c r="D74" s="112"/>
      <c r="E74" s="93"/>
      <c r="F74" s="93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93"/>
      <c r="D75" s="112"/>
      <c r="E75" s="93"/>
      <c r="F75" s="93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93"/>
      <c r="D76" s="112"/>
      <c r="E76" s="93"/>
      <c r="F76" s="93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93"/>
      <c r="D77" s="112"/>
      <c r="E77" s="93"/>
      <c r="F77" s="93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93"/>
      <c r="D78" s="112"/>
      <c r="E78" s="93"/>
      <c r="F78" s="93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93"/>
      <c r="D79" s="112"/>
      <c r="E79" s="93"/>
      <c r="F79" s="93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93"/>
      <c r="D80" s="112"/>
      <c r="E80" s="93"/>
      <c r="F80" s="93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93"/>
      <c r="D81" s="112"/>
      <c r="E81" s="93"/>
      <c r="F81" s="93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93"/>
      <c r="D82" s="112"/>
      <c r="E82" s="93"/>
      <c r="F82" s="93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93"/>
      <c r="D83" s="112"/>
      <c r="E83" s="93"/>
      <c r="F83" s="93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93"/>
      <c r="D84" s="112"/>
      <c r="E84" s="93"/>
      <c r="F84" s="93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93"/>
      <c r="D85" s="112"/>
      <c r="E85" s="93"/>
      <c r="F85" s="93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93"/>
      <c r="D86" s="112"/>
      <c r="E86" s="93"/>
      <c r="F86" s="93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93"/>
      <c r="D87" s="112"/>
      <c r="E87" s="93"/>
      <c r="F87" s="93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93"/>
      <c r="D88" s="112"/>
      <c r="E88" s="93"/>
      <c r="F88" s="93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93"/>
      <c r="D89" s="112"/>
      <c r="E89" s="93"/>
      <c r="F89" s="93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93"/>
      <c r="D90" s="112"/>
      <c r="E90" s="93"/>
      <c r="F90" s="93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93"/>
      <c r="D91" s="112"/>
      <c r="E91" s="93"/>
      <c r="F91" s="93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93"/>
      <c r="D92" s="112"/>
      <c r="E92" s="93"/>
      <c r="F92" s="93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93"/>
      <c r="D93" s="112"/>
      <c r="E93" s="93"/>
      <c r="F93" s="93"/>
      <c r="G93" s="15"/>
      <c r="H93" s="15"/>
      <c r="I93" s="10"/>
      <c r="J93" s="10"/>
      <c r="K93" s="10"/>
      <c r="L93" s="10"/>
      <c r="M93" s="10"/>
      <c r="N93" s="16"/>
      <c r="O93" s="16"/>
      <c r="P93" s="16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</sheetData>
  <sheetProtection algorithmName="SHA-512" hashValue="pSgMn4wgsoEWLYx+B370Jvw7GziBXQrHAS25aCAlM0eGn4RI2tRIWnWwS6xsz5odHHsEHZAjG7yJ0GqJGb9Gjg==" saltValue="tGEaR4tvLmNdUxnMgYq06w==" spinCount="100000" sheet="1" objects="1" scenarios="1"/>
  <mergeCells count="28">
    <mergeCell ref="T7:T9"/>
    <mergeCell ref="U7:U9"/>
    <mergeCell ref="V7:V9"/>
    <mergeCell ref="O7:O9"/>
    <mergeCell ref="P7:P9"/>
    <mergeCell ref="Q7:Q9"/>
    <mergeCell ref="R7:R8"/>
    <mergeCell ref="S7:S8"/>
    <mergeCell ref="K7:K9"/>
    <mergeCell ref="L7:L9"/>
    <mergeCell ref="M7:M9"/>
    <mergeCell ref="N7:N9"/>
    <mergeCell ref="B1:D1"/>
    <mergeCell ref="G5:H5"/>
    <mergeCell ref="B14:G14"/>
    <mergeCell ref="R13:T13"/>
    <mergeCell ref="R12:T12"/>
    <mergeCell ref="B12:G12"/>
    <mergeCell ref="B13:H13"/>
    <mergeCell ref="B7:B9"/>
    <mergeCell ref="C7:C9"/>
    <mergeCell ref="D7:D9"/>
    <mergeCell ref="E7:E9"/>
    <mergeCell ref="F7:F8"/>
    <mergeCell ref="G7:G8"/>
    <mergeCell ref="H7:H8"/>
    <mergeCell ref="I7:I9"/>
    <mergeCell ref="J7:J9"/>
  </mergeCells>
  <phoneticPr fontId="31" type="noConversion"/>
  <conditionalFormatting sqref="G7:H7 G9:H10">
    <cfRule type="notContainsBlanks" dxfId="10" priority="8">
      <formula>LEN(TRIM(G7))&gt;0</formula>
    </cfRule>
    <cfRule type="notContainsBlanks" dxfId="9" priority="9">
      <formula>LEN(TRIM(G7))&gt;0</formula>
    </cfRule>
    <cfRule type="notContainsBlanks" dxfId="8" priority="10">
      <formula>LEN(TRIM(G7))&gt;0</formula>
    </cfRule>
    <cfRule type="containsBlanks" dxfId="7" priority="11">
      <formula>LEN(TRIM(G7))=0</formula>
    </cfRule>
  </conditionalFormatting>
  <conditionalFormatting sqref="R7 R9:R10">
    <cfRule type="notContainsBlanks" dxfId="6" priority="3">
      <formula>LEN(TRIM(R7))&gt;0</formula>
    </cfRule>
    <cfRule type="notContainsBlanks" dxfId="5" priority="6">
      <formula>LEN(TRIM(R7))&gt;0</formula>
    </cfRule>
    <cfRule type="containsBlanks" dxfId="4" priority="7">
      <formula>LEN(TRIM(R7))=0</formula>
    </cfRule>
  </conditionalFormatting>
  <conditionalFormatting sqref="T7">
    <cfRule type="cellIs" dxfId="3" priority="4" operator="equal">
      <formula>"NEVYHOVUJE"</formula>
    </cfRule>
    <cfRule type="cellIs" dxfId="2" priority="5" operator="equal">
      <formula>"VYHOVUJE"</formula>
    </cfRule>
  </conditionalFormatting>
  <conditionalFormatting sqref="T10">
    <cfRule type="cellIs" dxfId="1" priority="1" operator="equal">
      <formula>"NEVYHOVUJE"</formula>
    </cfRule>
    <cfRule type="cellIs" dxfId="0" priority="2" operator="equal">
      <formula>"VYHOVUJE"</formula>
    </cfRule>
  </conditionalFormatting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28000000000000003" top="0.15748031496062992" bottom="0.11811023622047245" header="7.874015748031496E-2" footer="7.874015748031496E-2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Michaela Vítková</cp:lastModifiedBy>
  <cp:revision>3</cp:revision>
  <cp:lastPrinted>2025-11-05T10:55:11Z</cp:lastPrinted>
  <dcterms:created xsi:type="dcterms:W3CDTF">2014-03-05T12:43:32Z</dcterms:created>
  <dcterms:modified xsi:type="dcterms:W3CDTF">2025-11-20T08:38:03Z</dcterms:modified>
</cp:coreProperties>
</file>