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227\1 výzva\"/>
    </mc:Choice>
  </mc:AlternateContent>
  <xr:revisionPtr revIDLastSave="0" documentId="13_ncr:1_{6AF83FE9-DCC1-4515-966C-5C25B7CC1B5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1" l="1"/>
  <c r="S10" i="1"/>
  <c r="P10" i="1"/>
  <c r="T7" i="1"/>
  <c r="S9" i="1"/>
  <c r="S8" i="1"/>
  <c r="S7" i="1" l="1"/>
  <c r="R13" i="1" s="1"/>
  <c r="P7" i="1" l="1"/>
  <c r="Q13" i="1" s="1"/>
</calcChain>
</file>

<file path=xl/sharedStrings.xml><?xml version="1.0" encoding="utf-8"?>
<sst xmlns="http://schemas.openxmlformats.org/spreadsheetml/2006/main" count="53" uniqueCount="47">
  <si>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</si>
  <si>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</si>
  <si>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</si>
  <si>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</si>
  <si>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</si>
  <si>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</si>
  <si>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</si>
  <si>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</si>
  <si>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</si>
  <si>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</si>
  <si>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</si>
  <si>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</si>
  <si>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30213300-8 - Stolní počítač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</si>
  <si>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</si>
  <si>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</si>
  <si>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</si>
  <si>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</si>
  <si>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</si>
  <si>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</si>
  <si>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</si>
  <si>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</si>
  <si>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</si>
  <si>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</si>
  <si>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</si>
  <si>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</si>
  <si>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</si>
  <si>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</si>
  <si>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</si>
  <si>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</si>
  <si>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</si>
  <si>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</si>
  <si>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</si>
  <si>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Pokud financováno z projektových prostředků, pak ŘEŠITEL uvede: NÁZEV A ČÍSLO DOTAČNÍHO PROJEKTU</t>
  </si>
  <si>
    <t>PC sestava + monitor</t>
  </si>
  <si>
    <t>21 dní</t>
  </si>
  <si>
    <t xml:space="preserve">Mgr. Tereza Mazanová,
Tel.: 37763 5652 </t>
  </si>
  <si>
    <t>Sedláčkova 15, 
301 00 Plzeň,
Fakulta filozofická - Katedra sociologie,
místnost SP 506</t>
  </si>
  <si>
    <t>Záruční doba na celou sestavu PC a monitoru: 
Požadovaná záruční lhůta na celou sestavu (PC + monitor) je minimálně 5 let poskytovaná výrobcem. 
Forma servisu na celou sestavu je požadována do jednoho pracovního dne u zákazníka (5Y NBD on-site).</t>
  </si>
  <si>
    <t>Operační systém Windows 11 PRO, předinstalovaný (nesmí to být licence typu K12 (EDU)).
Podpora ovladačů pro Windows 11 PRO (64-bit).
OS Windows požadujeme z důvodu kompatibility s interními aplikacemi ZČU (Stag, Magion,...).
Podpora prostřednictvím internetu musí umožňovat stahování ovladačů a manuálu z internetu adresně pro konkrétní zadaný typ (sériové číslo) zařízení. 
Dodávka musí obsahovat nosič s instalací operačního systému dodaného v zařízení.</t>
  </si>
  <si>
    <r>
      <rPr>
        <b/>
        <sz val="11"/>
        <color theme="1"/>
        <rFont val="Calibri"/>
        <family val="2"/>
        <charset val="238"/>
        <scheme val="minor"/>
      </rPr>
      <t xml:space="preserve">Monitor: </t>
    </r>
    <r>
      <rPr>
        <sz val="11"/>
        <color theme="1"/>
        <rFont val="Calibri"/>
        <family val="2"/>
        <charset val="238"/>
        <scheme val="minor"/>
      </rPr>
      <t xml:space="preserve">
Velikost úhlopříčky 24", rozlišení Full HD (1920x1080), rozhraní displayport a HDMI, jas min. 250 cd/m2, typ panelu IPS. Poměr stran 16:9.
Displayport nebo HDMI kabel musí byt součástí dodávky. </t>
    </r>
    <r>
      <rPr>
        <b/>
        <sz val="11"/>
        <color theme="1"/>
        <rFont val="Calibri"/>
        <family val="2"/>
        <charset val="238"/>
        <scheme val="minor"/>
      </rPr>
      <t>Monitor musí být kompatibilní se stolním počítačem výše, se kterým tvoří sestavu.</t>
    </r>
  </si>
  <si>
    <t xml:space="preserve">Příloha č. 2 Kupní smlouvy - technická specifikace
Výpočetní technika (III.) 227 - 2025 </t>
  </si>
  <si>
    <r>
      <t xml:space="preserve">Stolní počítač v provedení ultratenký stolní PC.
Procesor: dvacetijádrový dosahuje min. 49 000 bodů v PassMark včetně neuralní jednotky pro AI max. 65W.
TPM čip: ANO.
RAM: min. 16GB (1x16) min. 5 600 MHz frekvence paměti.
Paměťové sloty: min. 2 (1 volný).
Úložiště: min. 512GB, druh SSD.
Skříň nesmí být plombovaná a musí umožňovat beznástrojové otevření. 
CZ klávesnice s integrovanou čtečkou kontaktních čipových karet od stejného výrobce jako stolní počítač.
Portová výbava:
min. 3x port USB 3.2 (1. generace)
min. 1x port USB 3.2 Type-C Gen 1
min. 4x port USB 2.0
min. 1x DisplayPort 2.1 
min. 1x přepínací port pro linkový zvukový vstup a výstup
min. 1x univerzální zvukový konektor
min. 1x ethernetový port RJ-45
min. 1x digitální grafický výstup HDMI 2.1 
min. 1x PCIe slot pro rozšíření o dedikovanou grafickou kartu.
Integrovaná grafická karta s výkonem min. 1 900 bodů na stránce http://www.videocardbenchmark.net.
</t>
    </r>
    <r>
      <rPr>
        <b/>
        <sz val="11"/>
        <color theme="1"/>
        <rFont val="Calibri"/>
        <family val="2"/>
        <charset val="238"/>
        <scheme val="minor"/>
      </rPr>
      <t>Počítač musí být kompatibilní s monitorem, se kterým tvoří sestavu.</t>
    </r>
    <r>
      <rPr>
        <sz val="11"/>
        <color theme="1"/>
        <rFont val="Calibri"/>
        <family val="2"/>
        <charset val="238"/>
        <scheme val="minor"/>
      </rPr>
      <t xml:space="preserve">
Záruční doba na celou sestavu PC a monitoru: 
Požadovaná záruční lhůta na celou sestavu (PC + monitor) je minimálně 5 let poskytovaná výrobcem. 
Forma servisu na celou sestavu je požadována do jednoho pracovního dne u zákazníka (5Y NBD on-site).</t>
    </r>
  </si>
  <si>
    <t>Tablet</t>
  </si>
  <si>
    <t>Bc. Václav Křepel,
Tel.: 37763 5009,
725 816 890</t>
  </si>
  <si>
    <t>Sedláčkova 38, 
301 00 Plzeň, 
Fakulta filozofická - Děkanát,
místnost SO 204</t>
  </si>
  <si>
    <t>Samostatná faktura</t>
  </si>
  <si>
    <r>
      <t xml:space="preserve">Procesor: min. 8jádrové CPU, min. 8GB RAM, lze virtuálně rozšířit až o 8GB.
Úložiště: min. 256 GB, technologie flash.
</t>
    </r>
    <r>
      <rPr>
        <sz val="11"/>
        <rFont val="Calibri"/>
        <family val="2"/>
        <charset val="238"/>
        <scheme val="minor"/>
      </rPr>
      <t>OS: Android 13, lokal</t>
    </r>
    <r>
      <rPr>
        <sz val="11"/>
        <color theme="1"/>
        <rFont val="Calibri"/>
        <family val="2"/>
        <charset val="238"/>
        <scheme val="minor"/>
      </rPr>
      <t xml:space="preserve">izace CZ (z důvodu kompatibility se stávajícími zařízeními ve výpočtovém prostředí katedry).
Portová výbava: podpora SIM, min. 1x USB-C,  fotoaparat přední min. 32MP, fotoaparát zadní min. 50MP, min. 1x výstup pro sluchátka (3,5 mm jack), min. 2x repro, min. 1x HDMI, min. 1x slot MicroSD.
Senzory: min. 1x Gyroskop, min. 1x Světelný senzor, čtečka otisku prstů. 
Konektivita: WiFi karta plnící standardy 802.11 ac v pásmech 2,4 GHz a 5 GHz, BlueTooth min. 4.2, cellular se standardy 4G.
Displej: min. 10,3" IPS techologie a s rozlišením min. 2000 x 1200, svítivost min. 500 nitů, jemnost min. 220 PPI.
</t>
    </r>
    <r>
      <rPr>
        <sz val="11"/>
        <rFont val="Calibri"/>
        <family val="2"/>
        <charset val="238"/>
        <scheme val="minor"/>
      </rPr>
      <t xml:space="preserve">Displej je chráněn extrémně odolným sklem proti poškrábání a rozbití, aniž by bylo silné nebo těžké. 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Kapacta baterie: min. 33200 mAh.
Drátové nabíjení min. 60W, součastí dodávky.
Tablet musí mít funkci powerbanky s min. 10W nabíjecím výkonem.
Vlastnosti: tablet splňuje krytí IP68/IP69K, výdrž ponoření ve vodě až 30 minut, odolný vůči nárazům, prachu a písku, nízkým a vysokým teplotám, vestavěna LED svítilna. 
Rozměry: výška max. 265 mm, šířka max. 170 mm, tloušťka max. 22 mm.
Hmotnost tabletu max. 1 250 g.
Zabezpečení zařízení pomocí čtečky otisku prstů.
Zaruka min. 2 roky.
Barva tabletu se preferuje černá.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</si>
</sst>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textRotation="90" wrapText="1"/>
    </xf>
    <xf numFmtId="0" fontId="17" fillId="5" borderId="14" xfId="0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 wrapText="1"/>
    </xf>
    <xf numFmtId="0" fontId="27" fillId="4" borderId="14" xfId="3" applyFont="1" applyFill="1" applyBorder="1" applyAlignment="1" applyProtection="1">
      <alignment horizontal="center" vertical="center" wrapText="1"/>
    </xf>
    <xf numFmtId="0" fontId="17" fillId="5" borderId="17" xfId="0" applyFont="1" applyFill="1" applyBorder="1" applyAlignment="1" applyProtection="1">
      <alignment horizontal="center" vertical="center" wrapText="1"/>
    </xf>
    <xf numFmtId="0" fontId="21" fillId="5" borderId="14" xfId="0" applyFont="1" applyFill="1" applyBorder="1" applyAlignment="1" applyProtection="1">
      <alignment horizontal="center" vertical="center" wrapText="1"/>
    </xf>
    <xf numFmtId="0" fontId="20" fillId="5" borderId="14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8" xfId="0" applyNumberForma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 indent="1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14" fillId="6" borderId="19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2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3" fontId="0" fillId="2" borderId="13" xfId="0" applyNumberForma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25" fillId="4" borderId="1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 indent="1"/>
    </xf>
    <xf numFmtId="0" fontId="7" fillId="3" borderId="21" xfId="0" applyFont="1" applyFill="1" applyBorder="1" applyAlignment="1" applyProtection="1">
      <alignment horizontal="center" vertical="center" wrapText="1"/>
    </xf>
    <xf numFmtId="0" fontId="14" fillId="6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3" fontId="0" fillId="3" borderId="23" xfId="0" applyNumberForma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 indent="1"/>
    </xf>
    <xf numFmtId="0" fontId="3" fillId="3" borderId="23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14" fillId="6" borderId="23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164" fontId="0" fillId="0" borderId="23" xfId="0" applyNumberFormat="1" applyBorder="1" applyAlignment="1" applyProtection="1">
      <alignment horizontal="right" vertical="center" indent="1"/>
    </xf>
    <xf numFmtId="164" fontId="0" fillId="3" borderId="23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8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164" fontId="15" fillId="4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23" xfId="0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11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zoomScale="39" zoomScaleNormal="39" workbookViewId="0">
      <selection activeCell="R7" sqref="R7: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2.5703125" style="4" customWidth="1"/>
    <col min="4" max="4" width="12.28515625" style="123" customWidth="1"/>
    <col min="5" max="5" width="10.5703125" style="21" customWidth="1"/>
    <col min="6" max="6" width="144.28515625" style="4" customWidth="1"/>
    <col min="7" max="7" width="35.855468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31.85546875" style="1" hidden="1" customWidth="1"/>
    <col min="12" max="12" width="49.42578125" style="1" customWidth="1"/>
    <col min="13" max="13" width="28" style="1" customWidth="1"/>
    <col min="14" max="14" width="32.5703125" style="5" customWidth="1"/>
    <col min="15" max="15" width="27.28515625" style="5" customWidth="1"/>
    <col min="16" max="16" width="18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40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13</v>
      </c>
      <c r="D6" s="28" t="s">
        <v>4</v>
      </c>
      <c r="E6" s="28" t="s">
        <v>14</v>
      </c>
      <c r="F6" s="28" t="s">
        <v>15</v>
      </c>
      <c r="G6" s="29" t="s">
        <v>28</v>
      </c>
      <c r="H6" s="30" t="s">
        <v>30</v>
      </c>
      <c r="I6" s="31" t="s">
        <v>16</v>
      </c>
      <c r="J6" s="28" t="s">
        <v>17</v>
      </c>
      <c r="K6" s="28" t="s">
        <v>32</v>
      </c>
      <c r="L6" s="32" t="s">
        <v>18</v>
      </c>
      <c r="M6" s="33" t="s">
        <v>19</v>
      </c>
      <c r="N6" s="32" t="s">
        <v>20</v>
      </c>
      <c r="O6" s="28" t="s">
        <v>26</v>
      </c>
      <c r="P6" s="32" t="s">
        <v>21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22</v>
      </c>
      <c r="V6" s="32" t="s">
        <v>23</v>
      </c>
    </row>
    <row r="7" spans="1:22" ht="409.5" customHeight="1" x14ac:dyDescent="0.25">
      <c r="A7" s="36"/>
      <c r="B7" s="37">
        <v>1</v>
      </c>
      <c r="C7" s="38" t="s">
        <v>33</v>
      </c>
      <c r="D7" s="39">
        <v>1</v>
      </c>
      <c r="E7" s="40" t="s">
        <v>29</v>
      </c>
      <c r="F7" s="41" t="s">
        <v>41</v>
      </c>
      <c r="G7" s="128"/>
      <c r="H7" s="128"/>
      <c r="I7" s="42" t="s">
        <v>45</v>
      </c>
      <c r="J7" s="43" t="s">
        <v>31</v>
      </c>
      <c r="K7" s="44"/>
      <c r="L7" s="45" t="s">
        <v>37</v>
      </c>
      <c r="M7" s="46" t="s">
        <v>35</v>
      </c>
      <c r="N7" s="47" t="s">
        <v>36</v>
      </c>
      <c r="O7" s="48" t="s">
        <v>34</v>
      </c>
      <c r="P7" s="49">
        <f>D7*Q7</f>
        <v>28000</v>
      </c>
      <c r="Q7" s="50">
        <v>28000</v>
      </c>
      <c r="R7" s="124"/>
      <c r="S7" s="51">
        <f>D7*R7</f>
        <v>0</v>
      </c>
      <c r="T7" s="52" t="str">
        <f>IF(R7+R8+R9, IF(R7+R8+R9&gt;Q7,"NEVYHOVUJE","VYHOVUJE")," ")</f>
        <v xml:space="preserve"> </v>
      </c>
      <c r="U7" s="53"/>
      <c r="V7" s="54" t="s">
        <v>12</v>
      </c>
    </row>
    <row r="8" spans="1:22" ht="122.25" customHeight="1" x14ac:dyDescent="0.25">
      <c r="A8" s="36"/>
      <c r="B8" s="55"/>
      <c r="C8" s="56"/>
      <c r="D8" s="57"/>
      <c r="E8" s="58"/>
      <c r="F8" s="59" t="s">
        <v>38</v>
      </c>
      <c r="G8" s="129"/>
      <c r="H8" s="60" t="s">
        <v>31</v>
      </c>
      <c r="I8" s="61"/>
      <c r="J8" s="61"/>
      <c r="K8" s="62"/>
      <c r="L8" s="63"/>
      <c r="M8" s="64"/>
      <c r="N8" s="64"/>
      <c r="O8" s="65"/>
      <c r="P8" s="66"/>
      <c r="Q8" s="67"/>
      <c r="R8" s="125"/>
      <c r="S8" s="68">
        <f>D7*R8</f>
        <v>0</v>
      </c>
      <c r="T8" s="69"/>
      <c r="U8" s="70"/>
      <c r="V8" s="71"/>
    </row>
    <row r="9" spans="1:22" ht="82.5" customHeight="1" thickBot="1" x14ac:dyDescent="0.3">
      <c r="A9" s="36"/>
      <c r="B9" s="72"/>
      <c r="C9" s="73"/>
      <c r="D9" s="74"/>
      <c r="E9" s="75"/>
      <c r="F9" s="76" t="s">
        <v>39</v>
      </c>
      <c r="G9" s="130"/>
      <c r="H9" s="130"/>
      <c r="I9" s="61"/>
      <c r="J9" s="61"/>
      <c r="K9" s="77"/>
      <c r="L9" s="78"/>
      <c r="M9" s="64"/>
      <c r="N9" s="64"/>
      <c r="O9" s="65"/>
      <c r="P9" s="79"/>
      <c r="Q9" s="80"/>
      <c r="R9" s="126"/>
      <c r="S9" s="81">
        <f>D7*R9</f>
        <v>0</v>
      </c>
      <c r="T9" s="82"/>
      <c r="U9" s="70"/>
      <c r="V9" s="83"/>
    </row>
    <row r="10" spans="1:22" ht="337.5" customHeight="1" thickBot="1" x14ac:dyDescent="0.3">
      <c r="A10" s="36"/>
      <c r="B10" s="84">
        <v>2</v>
      </c>
      <c r="C10" s="85" t="s">
        <v>42</v>
      </c>
      <c r="D10" s="86">
        <v>1</v>
      </c>
      <c r="E10" s="87" t="s">
        <v>29</v>
      </c>
      <c r="F10" s="88" t="s">
        <v>46</v>
      </c>
      <c r="G10" s="131"/>
      <c r="H10" s="131"/>
      <c r="I10" s="89" t="s">
        <v>45</v>
      </c>
      <c r="J10" s="89" t="s">
        <v>31</v>
      </c>
      <c r="K10" s="90"/>
      <c r="L10" s="91"/>
      <c r="M10" s="92" t="s">
        <v>43</v>
      </c>
      <c r="N10" s="92" t="s">
        <v>44</v>
      </c>
      <c r="O10" s="93" t="s">
        <v>34</v>
      </c>
      <c r="P10" s="94">
        <f>D10*Q10</f>
        <v>7500</v>
      </c>
      <c r="Q10" s="95">
        <v>7500</v>
      </c>
      <c r="R10" s="127"/>
      <c r="S10" s="96">
        <f>D10*R10</f>
        <v>0</v>
      </c>
      <c r="T10" s="97" t="str">
        <f>IF(ISNUMBER(R10), IF(R10&gt;Q10,"NEVYHOVUJE","VYHOVUJE")," ")</f>
        <v xml:space="preserve"> </v>
      </c>
      <c r="U10" s="98"/>
      <c r="V10" s="99" t="s">
        <v>11</v>
      </c>
    </row>
    <row r="11" spans="1:22" ht="17.45" customHeight="1" thickTop="1" thickBot="1" x14ac:dyDescent="0.3">
      <c r="B11" s="100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101" t="s">
        <v>25</v>
      </c>
      <c r="C12" s="101"/>
      <c r="D12" s="101"/>
      <c r="E12" s="101"/>
      <c r="F12" s="101"/>
      <c r="G12" s="101"/>
      <c r="H12" s="102"/>
      <c r="I12" s="102"/>
      <c r="J12" s="103"/>
      <c r="K12" s="103"/>
      <c r="L12" s="26"/>
      <c r="M12" s="26"/>
      <c r="N12" s="26"/>
      <c r="O12" s="104"/>
      <c r="P12" s="104"/>
      <c r="Q12" s="105" t="s">
        <v>9</v>
      </c>
      <c r="R12" s="106" t="s">
        <v>10</v>
      </c>
      <c r="S12" s="107"/>
      <c r="T12" s="108"/>
      <c r="U12" s="109"/>
      <c r="V12" s="110"/>
    </row>
    <row r="13" spans="1:22" ht="50.45" customHeight="1" thickTop="1" thickBot="1" x14ac:dyDescent="0.3">
      <c r="B13" s="111" t="s">
        <v>24</v>
      </c>
      <c r="C13" s="111"/>
      <c r="D13" s="111"/>
      <c r="E13" s="111"/>
      <c r="F13" s="111"/>
      <c r="G13" s="111"/>
      <c r="H13" s="111"/>
      <c r="I13" s="112"/>
      <c r="L13" s="6"/>
      <c r="M13" s="6"/>
      <c r="N13" s="6"/>
      <c r="O13" s="113"/>
      <c r="P13" s="113"/>
      <c r="Q13" s="114">
        <f>SUM(P7:P10)</f>
        <v>35500</v>
      </c>
      <c r="R13" s="115">
        <f>SUM(S7:S10)</f>
        <v>0</v>
      </c>
      <c r="S13" s="116"/>
      <c r="T13" s="117"/>
    </row>
    <row r="14" spans="1:22" ht="15.75" thickTop="1" x14ac:dyDescent="0.25">
      <c r="B14" s="118" t="s">
        <v>27</v>
      </c>
      <c r="C14" s="118"/>
      <c r="D14" s="118"/>
      <c r="E14" s="118"/>
      <c r="F14" s="118"/>
      <c r="G14" s="118"/>
      <c r="H14" s="15"/>
      <c r="I14" s="10"/>
      <c r="J14" s="10"/>
      <c r="K14" s="10"/>
      <c r="L14" s="10"/>
      <c r="M14" s="10"/>
      <c r="N14" s="16"/>
      <c r="O14" s="16"/>
      <c r="P14" s="16"/>
      <c r="Q14" s="10"/>
      <c r="R14" s="10"/>
      <c r="S14" s="10"/>
    </row>
    <row r="15" spans="1:22" x14ac:dyDescent="0.25">
      <c r="B15" s="119"/>
      <c r="C15" s="119"/>
      <c r="D15" s="119"/>
      <c r="E15" s="119"/>
      <c r="F15" s="119"/>
      <c r="G15" s="15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x14ac:dyDescent="0.25">
      <c r="B16" s="119"/>
      <c r="C16" s="119"/>
      <c r="D16" s="119"/>
      <c r="E16" s="119"/>
      <c r="F16" s="119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2:19" x14ac:dyDescent="0.25">
      <c r="B17" s="120"/>
      <c r="C17" s="121"/>
      <c r="D17" s="121"/>
      <c r="E17" s="121"/>
      <c r="F17" s="121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ht="19.899999999999999" customHeight="1" x14ac:dyDescent="0.25">
      <c r="C18" s="103"/>
      <c r="D18" s="122"/>
      <c r="E18" s="103"/>
      <c r="F18" s="103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ht="19.899999999999999" customHeight="1" x14ac:dyDescent="0.25">
      <c r="C19" s="103"/>
      <c r="D19" s="122"/>
      <c r="E19" s="103"/>
      <c r="F19" s="103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ht="19.899999999999999" customHeight="1" x14ac:dyDescent="0.25">
      <c r="C20" s="103"/>
      <c r="D20" s="122"/>
      <c r="E20" s="103"/>
      <c r="F20" s="103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103"/>
      <c r="D21" s="122"/>
      <c r="E21" s="103"/>
      <c r="F21" s="103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103"/>
      <c r="D22" s="122"/>
      <c r="E22" s="103"/>
      <c r="F22" s="103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103"/>
      <c r="D23" s="122"/>
      <c r="E23" s="103"/>
      <c r="F23" s="103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103"/>
      <c r="D24" s="122"/>
      <c r="E24" s="103"/>
      <c r="F24" s="103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103"/>
      <c r="D25" s="122"/>
      <c r="E25" s="103"/>
      <c r="F25" s="103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103"/>
      <c r="D26" s="122"/>
      <c r="E26" s="103"/>
      <c r="F26" s="103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103"/>
      <c r="D27" s="122"/>
      <c r="E27" s="103"/>
      <c r="F27" s="103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103"/>
      <c r="D28" s="122"/>
      <c r="E28" s="103"/>
      <c r="F28" s="103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103"/>
      <c r="D29" s="122"/>
      <c r="E29" s="103"/>
      <c r="F29" s="103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103"/>
      <c r="D30" s="122"/>
      <c r="E30" s="103"/>
      <c r="F30" s="103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103"/>
      <c r="D31" s="122"/>
      <c r="E31" s="103"/>
      <c r="F31" s="103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103"/>
      <c r="D32" s="122"/>
      <c r="E32" s="103"/>
      <c r="F32" s="103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03"/>
      <c r="D33" s="122"/>
      <c r="E33" s="103"/>
      <c r="F33" s="103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03"/>
      <c r="D34" s="122"/>
      <c r="E34" s="103"/>
      <c r="F34" s="103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03"/>
      <c r="D35" s="122"/>
      <c r="E35" s="103"/>
      <c r="F35" s="103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03"/>
      <c r="D36" s="122"/>
      <c r="E36" s="103"/>
      <c r="F36" s="103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03"/>
      <c r="D37" s="122"/>
      <c r="E37" s="103"/>
      <c r="F37" s="103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03"/>
      <c r="D38" s="122"/>
      <c r="E38" s="103"/>
      <c r="F38" s="103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03"/>
      <c r="D39" s="122"/>
      <c r="E39" s="103"/>
      <c r="F39" s="103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03"/>
      <c r="D40" s="122"/>
      <c r="E40" s="103"/>
      <c r="F40" s="103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03"/>
      <c r="D41" s="122"/>
      <c r="E41" s="103"/>
      <c r="F41" s="103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03"/>
      <c r="D42" s="122"/>
      <c r="E42" s="103"/>
      <c r="F42" s="103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03"/>
      <c r="D43" s="122"/>
      <c r="E43" s="103"/>
      <c r="F43" s="103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03"/>
      <c r="D44" s="122"/>
      <c r="E44" s="103"/>
      <c r="F44" s="103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03"/>
      <c r="D45" s="122"/>
      <c r="E45" s="103"/>
      <c r="F45" s="103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03"/>
      <c r="D46" s="122"/>
      <c r="E46" s="103"/>
      <c r="F46" s="103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03"/>
      <c r="D47" s="122"/>
      <c r="E47" s="103"/>
      <c r="F47" s="103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03"/>
      <c r="D48" s="122"/>
      <c r="E48" s="103"/>
      <c r="F48" s="103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03"/>
      <c r="D49" s="122"/>
      <c r="E49" s="103"/>
      <c r="F49" s="103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03"/>
      <c r="D50" s="122"/>
      <c r="E50" s="103"/>
      <c r="F50" s="103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03"/>
      <c r="D51" s="122"/>
      <c r="E51" s="103"/>
      <c r="F51" s="103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03"/>
      <c r="D52" s="122"/>
      <c r="E52" s="103"/>
      <c r="F52" s="103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03"/>
      <c r="D53" s="122"/>
      <c r="E53" s="103"/>
      <c r="F53" s="103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03"/>
      <c r="D54" s="122"/>
      <c r="E54" s="103"/>
      <c r="F54" s="103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03"/>
      <c r="D55" s="122"/>
      <c r="E55" s="103"/>
      <c r="F55" s="103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03"/>
      <c r="D56" s="122"/>
      <c r="E56" s="103"/>
      <c r="F56" s="103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03"/>
      <c r="D57" s="122"/>
      <c r="E57" s="103"/>
      <c r="F57" s="103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03"/>
      <c r="D58" s="122"/>
      <c r="E58" s="103"/>
      <c r="F58" s="103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03"/>
      <c r="D59" s="122"/>
      <c r="E59" s="103"/>
      <c r="F59" s="103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03"/>
      <c r="D60" s="122"/>
      <c r="E60" s="103"/>
      <c r="F60" s="103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03"/>
      <c r="D61" s="122"/>
      <c r="E61" s="103"/>
      <c r="F61" s="103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03"/>
      <c r="D62" s="122"/>
      <c r="E62" s="103"/>
      <c r="F62" s="103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03"/>
      <c r="D63" s="122"/>
      <c r="E63" s="103"/>
      <c r="F63" s="103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03"/>
      <c r="D64" s="122"/>
      <c r="E64" s="103"/>
      <c r="F64" s="103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03"/>
      <c r="D65" s="122"/>
      <c r="E65" s="103"/>
      <c r="F65" s="103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03"/>
      <c r="D66" s="122"/>
      <c r="E66" s="103"/>
      <c r="F66" s="103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03"/>
      <c r="D67" s="122"/>
      <c r="E67" s="103"/>
      <c r="F67" s="103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03"/>
      <c r="D68" s="122"/>
      <c r="E68" s="103"/>
      <c r="F68" s="103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03"/>
      <c r="D69" s="122"/>
      <c r="E69" s="103"/>
      <c r="F69" s="103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03"/>
      <c r="D70" s="122"/>
      <c r="E70" s="103"/>
      <c r="F70" s="103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03"/>
      <c r="D71" s="122"/>
      <c r="E71" s="103"/>
      <c r="F71" s="103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03"/>
      <c r="D72" s="122"/>
      <c r="E72" s="103"/>
      <c r="F72" s="103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03"/>
      <c r="D73" s="122"/>
      <c r="E73" s="103"/>
      <c r="F73" s="103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03"/>
      <c r="D74" s="122"/>
      <c r="E74" s="103"/>
      <c r="F74" s="103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03"/>
      <c r="D75" s="122"/>
      <c r="E75" s="103"/>
      <c r="F75" s="103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03"/>
      <c r="D76" s="122"/>
      <c r="E76" s="103"/>
      <c r="F76" s="103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03"/>
      <c r="D77" s="122"/>
      <c r="E77" s="103"/>
      <c r="F77" s="103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03"/>
      <c r="D78" s="122"/>
      <c r="E78" s="103"/>
      <c r="F78" s="103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03"/>
      <c r="D79" s="122"/>
      <c r="E79" s="103"/>
      <c r="F79" s="103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03"/>
      <c r="D80" s="122"/>
      <c r="E80" s="103"/>
      <c r="F80" s="103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03"/>
      <c r="D81" s="122"/>
      <c r="E81" s="103"/>
      <c r="F81" s="103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03"/>
      <c r="D82" s="122"/>
      <c r="E82" s="103"/>
      <c r="F82" s="103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03"/>
      <c r="D83" s="122"/>
      <c r="E83" s="103"/>
      <c r="F83" s="103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03"/>
      <c r="D84" s="122"/>
      <c r="E84" s="103"/>
      <c r="F84" s="103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03"/>
      <c r="D85" s="122"/>
      <c r="E85" s="103"/>
      <c r="F85" s="103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03"/>
      <c r="D86" s="122"/>
      <c r="E86" s="103"/>
      <c r="F86" s="103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03"/>
      <c r="D87" s="122"/>
      <c r="E87" s="103"/>
      <c r="F87" s="103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03"/>
      <c r="D88" s="122"/>
      <c r="E88" s="103"/>
      <c r="F88" s="103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03"/>
      <c r="D89" s="122"/>
      <c r="E89" s="103"/>
      <c r="F89" s="103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03"/>
      <c r="D90" s="122"/>
      <c r="E90" s="103"/>
      <c r="F90" s="103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03"/>
      <c r="D91" s="122"/>
      <c r="E91" s="103"/>
      <c r="F91" s="103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03"/>
      <c r="D92" s="122"/>
      <c r="E92" s="103"/>
      <c r="F92" s="103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03"/>
      <c r="D93" s="122"/>
      <c r="E93" s="103"/>
      <c r="F93" s="103"/>
      <c r="G93" s="15"/>
      <c r="H93" s="15"/>
      <c r="I93" s="10"/>
      <c r="J93" s="10"/>
      <c r="K93" s="10"/>
      <c r="L93" s="10"/>
      <c r="M93" s="10"/>
      <c r="N93" s="16"/>
      <c r="O93" s="16"/>
      <c r="P93" s="16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kzCHPXvNP/uEl+uWnnZcdjRAv8ehtFt4eAaAhFhq20Pwi1UdC0OGvIuPZnhxFhz1l1NNs0E9M8ccezvh/DdmDQ==" saltValue="s38gvgDV7uytuOkmtemnnw==" spinCount="100000" sheet="1" objects="1" scenarios="1"/>
  <mergeCells count="23">
    <mergeCell ref="V7:V9"/>
    <mergeCell ref="B14:G14"/>
    <mergeCell ref="R13:T13"/>
    <mergeCell ref="R12:T12"/>
    <mergeCell ref="B12:G12"/>
    <mergeCell ref="B13:H13"/>
    <mergeCell ref="K7:K9"/>
    <mergeCell ref="L7:L9"/>
    <mergeCell ref="U7:U9"/>
    <mergeCell ref="I7:I9"/>
    <mergeCell ref="J7:J9"/>
    <mergeCell ref="M7:M9"/>
    <mergeCell ref="N7:N9"/>
    <mergeCell ref="O7:O9"/>
    <mergeCell ref="Q7:Q9"/>
    <mergeCell ref="P7:P9"/>
    <mergeCell ref="T7:T9"/>
    <mergeCell ref="B1:D1"/>
    <mergeCell ref="G5:H5"/>
    <mergeCell ref="B7:B9"/>
    <mergeCell ref="C7:C9"/>
    <mergeCell ref="D7:D9"/>
    <mergeCell ref="E7:E9"/>
  </mergeCells>
  <conditionalFormatting sqref="G7:H10">
    <cfRule type="notContainsBlanks" dxfId="10" priority="13">
      <formula>LEN(TRIM(G7))&gt;0</formula>
    </cfRule>
    <cfRule type="notContainsBlanks" dxfId="9" priority="14">
      <formula>LEN(TRIM(G7))&gt;0</formula>
    </cfRule>
    <cfRule type="notContainsBlanks" dxfId="8" priority="15">
      <formula>LEN(TRIM(G7))&gt;0</formula>
    </cfRule>
    <cfRule type="containsBlanks" dxfId="7" priority="16">
      <formula>LEN(TRIM(G7))=0</formula>
    </cfRule>
  </conditionalFormatting>
  <conditionalFormatting sqref="R7:R10">
    <cfRule type="notContainsBlanks" dxfId="6" priority="95">
      <formula>LEN(TRIM(R7))&gt;0</formula>
    </cfRule>
    <cfRule type="notContainsBlanks" dxfId="5" priority="96">
      <formula>LEN(TRIM(R7))&gt;0</formula>
    </cfRule>
    <cfRule type="containsBlanks" dxfId="4" priority="98">
      <formula>LEN(TRIM(R7))=0</formula>
    </cfRule>
  </conditionalFormatting>
  <conditionalFormatting sqref="T7">
    <cfRule type="cellIs" dxfId="3" priority="7" operator="equal">
      <formula>"NEVYHOVUJE"</formula>
    </cfRule>
    <cfRule type="cellIs" dxfId="2" priority="8" operator="equal">
      <formula>"VYHOVUJE"</formula>
    </cfRule>
  </conditionalFormatting>
  <conditionalFormatting sqref="T10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1">
    <dataValidation type="list" allowBlank="1" showInputMessage="1" showErrorMessage="1" sqref="E7" xr:uid="{349A6282-9232-40B5-B155-0C95E3B5B228}">
      <formula1>"ks,bal,sada,m,"</formula1>
    </dataValidation>
  </dataValidations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2025-11-12T14:06:49Z</dcterms:modified>
</cp:coreProperties>
</file>