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62\1 výzva\"/>
    </mc:Choice>
  </mc:AlternateContent>
  <xr:revisionPtr revIDLastSave="0" documentId="13_ncr:1_{C8CC58BB-9285-475D-943C-5B79C7BCCDA6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1" l="1"/>
  <c r="S12" i="1"/>
  <c r="T7" i="1" l="1"/>
  <c r="S9" i="1"/>
  <c r="S8" i="1"/>
  <c r="P10" i="1" l="1"/>
  <c r="P11" i="1"/>
  <c r="P13" i="1"/>
  <c r="S10" i="1"/>
  <c r="T10" i="1"/>
  <c r="S11" i="1"/>
  <c r="S13" i="1"/>
  <c r="T13" i="1"/>
  <c r="S7" i="1"/>
  <c r="R16" i="1" l="1"/>
  <c r="P7" i="1"/>
  <c r="Q16" i="1" l="1"/>
</calcChain>
</file>

<file path=xl/sharedStrings.xml><?xml version="1.0" encoding="utf-8"?>
<sst xmlns="http://schemas.openxmlformats.org/spreadsheetml/2006/main" count="66" uniqueCount="54">
  <si>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</si>
  <si>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</si>
  <si>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</si>
  <si>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</si>
  <si>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</si>
  <si>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</si>
  <si>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</si>
  <si>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</si>
  <si>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</si>
  <si>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</si>
  <si>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</si>
  <si>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30213000-5 - Osobní počítače</t>
  </si>
  <si>
    <t>30213100-6 - Přenosné počítače</t>
  </si>
  <si>
    <t xml:space="preserve">30232000-4 - Periferní vybavení </t>
  </si>
  <si>
    <t>30237300-2 - Doplňky k počítačům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</si>
  <si>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</si>
  <si>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</si>
  <si>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</si>
  <si>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</si>
  <si>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</si>
  <si>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</si>
  <si>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</si>
  <si>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</si>
  <si>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</si>
  <si>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</si>
  <si>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</si>
  <si>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</si>
  <si>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</si>
  <si>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</si>
  <si>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</si>
  <si>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</si>
  <si>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</si>
  <si>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</si>
  <si>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</si>
  <si>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>Pokud financováno z projektových prostředků, pak ŘEŠITEL uvede: NÁZEV A ČÍSLO DOTAČNÍHO PROJEKTU</t>
  </si>
  <si>
    <t>Samostatná faktura</t>
  </si>
  <si>
    <t xml:space="preserve">Příloha č. 2 Kupní smlouvy - technická specifikace
Výpočetní technika (III.) 162 - 2025 </t>
  </si>
  <si>
    <t>Přenosná dokovací stanice</t>
  </si>
  <si>
    <t>Ing. Ladislav Pešička, Ph.D.,
Tel.: 37763 2469</t>
  </si>
  <si>
    <t>Technická 8, 
301 00 Plzeň, 
Fakulta aplikovaných věd - Katedra informatiky a výpočetní techniky,
místnost UN 358</t>
  </si>
  <si>
    <t>21 dní</t>
  </si>
  <si>
    <t>Záruka na zboží min. 5 let,
servis NBD on-site.</t>
  </si>
  <si>
    <t>Operační systém Windows 11 Pro, předinstalovaný (nesmí to být licence typu K12 (EDU)).
OS Windows požadujeme z důvodu kompatibility s interními aplikacemi ZČU (Stag, Magion,...).</t>
  </si>
  <si>
    <t>PC:
- 64bitový procesor v sestavě s výkonem minimálně 40 000 bodů podle www.cpubenchmark.net s minimálně 14 jádry
- minimálně 32 GB RAM typu DDR5
- úložiště minimálně 1TB SSD PCIe NVMe
- M.2 alespoň 1x volný pro možnost rozšíření
- alespoň 2x volný slot pro disk o velikosti 3.5" a 2.5"
- case typu tower/midi tower nesmí být plombovaná a musí umožňovat beznástrojové otevření
- síťová karta s rychlostí minimálně 1Gbit/s (při vyšší rychlosti zpětná kompatibilita s 1Gbit/s) s podporou PXE
- porty na přední straně min. 4x USB-A 3.2 Gen 2, 2x USB-C 20 Gbps
- porty na zadní straně min. 2x USB-A 3.2 Gen 1, HDMI, 1x RJ-45, DisplayPort, 3x USB-A 2.0
- existence ovladačů pro OS Windows 11 (64 bit)
- existence ovladačů pro OS Linux
- podpora prostřednictvím internetu musí umožňovat stahování ovladačů a manuálu z internetu adresně pro konkrétní zadaný typ (sériové číslo) zařízení.
- součástí sestavy je klávesnice CZ a optická myš
- PC umožní současné připojení a obsluhu 2 monitorů, resp. 1x monitor, 1x HDMI datový projektor
- podpora bootování z USB.</t>
  </si>
  <si>
    <t>PC s monitorem, klávesnicí a myši</t>
  </si>
  <si>
    <t>Monitor: 
- úhlopříčka displeje minimálně 23,8"
- konektory pro připojení monitoru minimálně 1x HDMI 1,4, 1x port DisplayPort 1.2, min. 4x USB-A 3.2 Gen 1
- rozlišení displeje minimálně 1 920 x 1200 px s obnovovací frekvencí alespoň 100Hz typ panelu min. IPS technologie s pozorovacími úhly alespoň 178° vodorovně i svisle
- jas min. 350 cd/m, kontrast min. 1500:1, odezva max. 5 ms
- poměr stran displeje 16:10
- nastavení výšky, naklonění a PIVOT.</t>
  </si>
  <si>
    <t>Přenosná dokovací stanice
1x USB-C 3.2 Gen 2 (vstup),  
1x HDMI 2.0, s podporou max. 4K / 60 Hz video výstupu, až 12bitové barevné hloubky, HDCP 2.3 a HDR, 
2x USB-A 3.2 Gen 2 s přenosovou rychlostí až 10 Gb/s, 
čtečku paměťových karet SD a Micro SD, 
1x RJ45 s rychlostí až 1 Gb/s, podporou Wake-On-LAN či Duplex Flow Control,
1x USB-C 3.2 Gen 2 (vstup) s podporou Power Delivery 3.1 pro nabíjení zařízení výkonem min 100 W,
kabel s délkou alespon 15 cm, 
kompatibilní s Windows 11,
Plug &amp; Play instalace,
hmotnost nanejvýš 100 g.</t>
  </si>
  <si>
    <t>Notebook 14"</t>
  </si>
  <si>
    <t>Notebook klasické konstrukce, celokovový.
Min. 6 jádrový procesor s výkonem alespoň 20 000 bodů v https://www.cpubenchmark.net/ (k 1.9.2025).
Displej 14", IPS, antireflexní, poměr stran 16:10 s rozlišením 1920 × 1200.
Integrovaná grafická karta.
RAM min. 16 GB, DDR5, 5 600 MHz, jeden volný slot pro rozšíření.
SSD 512 GB M2 nvme.
Wifi 6E; Bluetooth v5.3.
Konektivita: RJ-45, HDMI, Combo Audio Jack, min. 2x USB-A (USB 3.2 Gen 1) a 2x USB-C.
Čtečka otisků prstů.
Podsvícená klávesnice s českou lokalizací.
TPM 2.0.
Webkamera min. 1080 px.
Kapacita baterie min. 64Wh, udávaná maximální výdrž baterie min. 18 hodin, nabíjení přes USB-C.
Hmotnost max. 1,4 kg. 
Záruka na 3 roky (On-site).</t>
  </si>
  <si>
    <t>Záruka na zboží 3 roky,
servis NBD on-site.</t>
  </si>
  <si>
    <t>Taška na notebook k pol.č. 3</t>
  </si>
  <si>
    <r>
      <rPr>
        <b/>
        <sz val="11"/>
        <color theme="1"/>
        <rFont val="Calibri"/>
        <family val="2"/>
        <charset val="238"/>
        <scheme val="minor"/>
      </rPr>
      <t>Kompatibilní s pol.č. 3 notebook 14".</t>
    </r>
    <r>
      <rPr>
        <sz val="11"/>
        <color theme="1"/>
        <rFont val="Calibri"/>
        <family val="2"/>
        <charset val="238"/>
        <scheme val="minor"/>
      </rPr>
      <t xml:space="preserve">
Jedna kapsa, délka popruhu nastavitelná, barva černá.</t>
    </r>
  </si>
  <si>
    <t>Eva Mrázová,
Tel.: 774 880 426,
37763 6601</t>
  </si>
  <si>
    <t>Veleslavínova 42,
301 00 Plzeň,
Fakulta pedagogická - Katedra historie,
místnost VC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</si>
</sst>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6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7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3" xfId="0" applyNumberForma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7" fillId="3" borderId="15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14" fillId="6" borderId="15" xfId="0" applyFont="1" applyFill="1" applyBorder="1" applyAlignment="1" applyProtection="1">
      <alignment horizontal="center" vertical="center" wrapText="1"/>
    </xf>
    <xf numFmtId="0" fontId="3" fillId="6" borderId="15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left" vertical="center" wrapText="1" indent="1"/>
    </xf>
    <xf numFmtId="0" fontId="25" fillId="4" borderId="24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14" fillId="6" borderId="17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left" vertical="center" wrapText="1" indent="1"/>
    </xf>
    <xf numFmtId="0" fontId="14" fillId="6" borderId="19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left" vertical="center" wrapText="1" indent="1"/>
    </xf>
    <xf numFmtId="0" fontId="28" fillId="4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14" fillId="6" borderId="22" xfId="0" applyFont="1" applyFill="1" applyBorder="1" applyAlignment="1" applyProtection="1">
      <alignment horizontal="right" vertical="center" wrapText="1"/>
    </xf>
    <xf numFmtId="0" fontId="4" fillId="6" borderId="22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left" vertical="center" wrapText="1" indent="1"/>
    </xf>
    <xf numFmtId="0" fontId="7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26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 indent="1"/>
    </xf>
    <xf numFmtId="0" fontId="25" fillId="4" borderId="19" xfId="0" applyFont="1" applyFill="1" applyBorder="1" applyAlignment="1" applyProtection="1">
      <alignment horizontal="center" vertical="center" wrapText="1"/>
    </xf>
    <xf numFmtId="0" fontId="4" fillId="6" borderId="17" xfId="0" applyFont="1" applyFill="1" applyBorder="1" applyAlignment="1" applyProtection="1">
      <alignment horizontal="center" vertical="center" wrapText="1"/>
    </xf>
    <xf numFmtId="165" fontId="0" fillId="0" borderId="19" xfId="0" applyNumberFormat="1" applyBorder="1" applyAlignment="1" applyProtection="1">
      <alignment horizontal="right" vertical="center" inden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25" fillId="4" borderId="13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15" fillId="4" borderId="26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164" fontId="15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3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7"/>
  <sheetViews>
    <sheetView tabSelected="1" topLeftCell="E11" zoomScale="53" zoomScaleNormal="53" workbookViewId="0">
      <selection activeCell="M30" sqref="M29:M3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51" style="4" customWidth="1"/>
    <col min="4" max="4" width="12.28515625" style="162" customWidth="1"/>
    <col min="5" max="5" width="10.5703125" style="21" customWidth="1"/>
    <col min="6" max="6" width="140" style="4" customWidth="1"/>
    <col min="7" max="7" width="35.140625" style="5" customWidth="1"/>
    <col min="8" max="8" width="27.42578125" style="5" customWidth="1"/>
    <col min="9" max="9" width="22.85546875" style="5" customWidth="1"/>
    <col min="10" max="10" width="15.5703125" style="4" customWidth="1"/>
    <col min="11" max="11" width="27.28515625" style="1" hidden="1" customWidth="1"/>
    <col min="12" max="12" width="26.5703125" style="1" customWidth="1"/>
    <col min="13" max="13" width="34.5703125" style="1" customWidth="1"/>
    <col min="14" max="14" width="32.5703125" style="5" customWidth="1"/>
    <col min="15" max="15" width="27.28515625" style="5" customWidth="1"/>
    <col min="16" max="16" width="17.7109375" style="5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" style="1" customWidth="1"/>
    <col min="21" max="21" width="11.5703125" style="1" hidden="1" customWidth="1"/>
    <col min="22" max="22" width="35.5703125" style="16" customWidth="1"/>
    <col min="23" max="16384" width="9.140625" style="1"/>
  </cols>
  <sheetData>
    <row r="1" spans="1:22" ht="40.9" customHeight="1" x14ac:dyDescent="0.25">
      <c r="B1" s="2" t="s">
        <v>36</v>
      </c>
      <c r="C1" s="3"/>
      <c r="D1" s="3"/>
      <c r="E1" s="1"/>
      <c r="G1" s="4"/>
      <c r="V1" s="1"/>
    </row>
    <row r="2" spans="1:22" ht="18.75" x14ac:dyDescent="0.25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25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899999999999999" customHeight="1" thickBot="1" x14ac:dyDescent="0.3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">
      <c r="B6" s="27" t="s">
        <v>3</v>
      </c>
      <c r="C6" s="28" t="s">
        <v>15</v>
      </c>
      <c r="D6" s="28" t="s">
        <v>4</v>
      </c>
      <c r="E6" s="28" t="s">
        <v>16</v>
      </c>
      <c r="F6" s="28" t="s">
        <v>17</v>
      </c>
      <c r="G6" s="29" t="s">
        <v>30</v>
      </c>
      <c r="H6" s="30" t="s">
        <v>32</v>
      </c>
      <c r="I6" s="31" t="s">
        <v>18</v>
      </c>
      <c r="J6" s="28" t="s">
        <v>19</v>
      </c>
      <c r="K6" s="28" t="s">
        <v>34</v>
      </c>
      <c r="L6" s="32" t="s">
        <v>20</v>
      </c>
      <c r="M6" s="33" t="s">
        <v>21</v>
      </c>
      <c r="N6" s="32" t="s">
        <v>22</v>
      </c>
      <c r="O6" s="28" t="s">
        <v>28</v>
      </c>
      <c r="P6" s="32" t="s">
        <v>23</v>
      </c>
      <c r="Q6" s="28" t="s">
        <v>5</v>
      </c>
      <c r="R6" s="34" t="s">
        <v>6</v>
      </c>
      <c r="S6" s="35" t="s">
        <v>7</v>
      </c>
      <c r="T6" s="35" t="s">
        <v>8</v>
      </c>
      <c r="U6" s="32" t="s">
        <v>24</v>
      </c>
      <c r="V6" s="32" t="s">
        <v>25</v>
      </c>
    </row>
    <row r="7" spans="1:22" ht="261.75" customHeight="1" thickTop="1" x14ac:dyDescent="0.25">
      <c r="A7" s="36"/>
      <c r="B7" s="37">
        <v>1</v>
      </c>
      <c r="C7" s="38" t="s">
        <v>44</v>
      </c>
      <c r="D7" s="39">
        <v>2</v>
      </c>
      <c r="E7" s="40" t="s">
        <v>31</v>
      </c>
      <c r="F7" s="41" t="s">
        <v>43</v>
      </c>
      <c r="G7" s="163"/>
      <c r="H7" s="163"/>
      <c r="I7" s="38" t="s">
        <v>35</v>
      </c>
      <c r="J7" s="42" t="s">
        <v>33</v>
      </c>
      <c r="K7" s="43"/>
      <c r="L7" s="44" t="s">
        <v>41</v>
      </c>
      <c r="M7" s="45" t="s">
        <v>38</v>
      </c>
      <c r="N7" s="45" t="s">
        <v>39</v>
      </c>
      <c r="O7" s="46" t="s">
        <v>40</v>
      </c>
      <c r="P7" s="47">
        <f>D7*Q7</f>
        <v>48000</v>
      </c>
      <c r="Q7" s="48">
        <v>24000</v>
      </c>
      <c r="R7" s="170"/>
      <c r="S7" s="49">
        <f>D7*R7</f>
        <v>0</v>
      </c>
      <c r="T7" s="50" t="str">
        <f>IF(R7+R8+R9, IF(R7+R8+R9&gt;Q7,"NEVYHOVUJE","VYHOVUJE")," ")</f>
        <v xml:space="preserve"> </v>
      </c>
      <c r="U7" s="51"/>
      <c r="V7" s="52" t="s">
        <v>11</v>
      </c>
    </row>
    <row r="8" spans="1:22" ht="66" customHeight="1" x14ac:dyDescent="0.25">
      <c r="A8" s="36"/>
      <c r="B8" s="53"/>
      <c r="C8" s="54"/>
      <c r="D8" s="55"/>
      <c r="E8" s="56"/>
      <c r="F8" s="57" t="s">
        <v>42</v>
      </c>
      <c r="G8" s="164"/>
      <c r="H8" s="58" t="s">
        <v>33</v>
      </c>
      <c r="I8" s="59"/>
      <c r="J8" s="60"/>
      <c r="K8" s="61"/>
      <c r="L8" s="62"/>
      <c r="M8" s="63"/>
      <c r="N8" s="63"/>
      <c r="O8" s="64"/>
      <c r="P8" s="65"/>
      <c r="Q8" s="66"/>
      <c r="R8" s="171"/>
      <c r="S8" s="67">
        <f>D7*R8</f>
        <v>0</v>
      </c>
      <c r="T8" s="68"/>
      <c r="U8" s="69"/>
      <c r="V8" s="70"/>
    </row>
    <row r="9" spans="1:22" ht="149.25" customHeight="1" x14ac:dyDescent="0.25">
      <c r="A9" s="36"/>
      <c r="B9" s="71"/>
      <c r="C9" s="72"/>
      <c r="D9" s="73"/>
      <c r="E9" s="74"/>
      <c r="F9" s="75" t="s">
        <v>45</v>
      </c>
      <c r="G9" s="165"/>
      <c r="H9" s="165"/>
      <c r="I9" s="59"/>
      <c r="J9" s="60"/>
      <c r="K9" s="61"/>
      <c r="L9" s="76"/>
      <c r="M9" s="63"/>
      <c r="N9" s="63"/>
      <c r="O9" s="64"/>
      <c r="P9" s="77"/>
      <c r="Q9" s="78"/>
      <c r="R9" s="172"/>
      <c r="S9" s="79">
        <f>D7*R9</f>
        <v>0</v>
      </c>
      <c r="T9" s="80"/>
      <c r="U9" s="69"/>
      <c r="V9" s="81"/>
    </row>
    <row r="10" spans="1:22" ht="213" customHeight="1" thickBot="1" x14ac:dyDescent="0.3">
      <c r="A10" s="36"/>
      <c r="B10" s="82">
        <v>2</v>
      </c>
      <c r="C10" s="83" t="s">
        <v>37</v>
      </c>
      <c r="D10" s="84">
        <v>1</v>
      </c>
      <c r="E10" s="85" t="s">
        <v>31</v>
      </c>
      <c r="F10" s="86" t="s">
        <v>46</v>
      </c>
      <c r="G10" s="166"/>
      <c r="H10" s="87" t="s">
        <v>33</v>
      </c>
      <c r="I10" s="88"/>
      <c r="J10" s="89"/>
      <c r="K10" s="90"/>
      <c r="L10" s="91"/>
      <c r="M10" s="92"/>
      <c r="N10" s="92"/>
      <c r="O10" s="93"/>
      <c r="P10" s="94">
        <f>D10*Q10</f>
        <v>1200</v>
      </c>
      <c r="Q10" s="95">
        <v>1200</v>
      </c>
      <c r="R10" s="173"/>
      <c r="S10" s="96">
        <f>D10*R10</f>
        <v>0</v>
      </c>
      <c r="T10" s="97" t="str">
        <f t="shared" ref="T10:T13" si="0">IF(ISNUMBER(R10), IF(R10&gt;Q10,"NEVYHOVUJE","VYHOVUJE")," ")</f>
        <v xml:space="preserve"> </v>
      </c>
      <c r="U10" s="98"/>
      <c r="V10" s="99" t="s">
        <v>13</v>
      </c>
    </row>
    <row r="11" spans="1:22" ht="266.25" customHeight="1" x14ac:dyDescent="0.25">
      <c r="A11" s="36"/>
      <c r="B11" s="100">
        <v>3</v>
      </c>
      <c r="C11" s="101" t="s">
        <v>47</v>
      </c>
      <c r="D11" s="102">
        <v>1</v>
      </c>
      <c r="E11" s="103" t="s">
        <v>31</v>
      </c>
      <c r="F11" s="104" t="s">
        <v>48</v>
      </c>
      <c r="G11" s="167"/>
      <c r="H11" s="167"/>
      <c r="I11" s="101" t="s">
        <v>35</v>
      </c>
      <c r="J11" s="105" t="s">
        <v>33</v>
      </c>
      <c r="K11" s="106"/>
      <c r="L11" s="107" t="s">
        <v>49</v>
      </c>
      <c r="M11" s="108" t="s">
        <v>52</v>
      </c>
      <c r="N11" s="108" t="s">
        <v>53</v>
      </c>
      <c r="O11" s="109" t="s">
        <v>40</v>
      </c>
      <c r="P11" s="110">
        <f>D11*Q11</f>
        <v>20600</v>
      </c>
      <c r="Q11" s="111">
        <v>20600</v>
      </c>
      <c r="R11" s="174"/>
      <c r="S11" s="112">
        <f>D11*R11</f>
        <v>0</v>
      </c>
      <c r="T11" s="113" t="str">
        <f>IF(R11+R12, IF(R11+R12&gt;Q11,"NEVYHOVUJE","VYHOVUJE")," ")</f>
        <v xml:space="preserve"> </v>
      </c>
      <c r="U11" s="114"/>
      <c r="V11" s="115" t="s">
        <v>12</v>
      </c>
    </row>
    <row r="12" spans="1:22" ht="62.25" customHeight="1" x14ac:dyDescent="0.25">
      <c r="A12" s="36"/>
      <c r="B12" s="71"/>
      <c r="C12" s="116"/>
      <c r="D12" s="73"/>
      <c r="E12" s="74"/>
      <c r="F12" s="117" t="s">
        <v>42</v>
      </c>
      <c r="G12" s="168"/>
      <c r="H12" s="118" t="s">
        <v>33</v>
      </c>
      <c r="I12" s="59"/>
      <c r="J12" s="60"/>
      <c r="K12" s="61"/>
      <c r="L12" s="76"/>
      <c r="M12" s="119"/>
      <c r="N12" s="119"/>
      <c r="O12" s="64"/>
      <c r="P12" s="77"/>
      <c r="Q12" s="78"/>
      <c r="R12" s="175"/>
      <c r="S12" s="120">
        <f>D11*R12</f>
        <v>0</v>
      </c>
      <c r="T12" s="80"/>
      <c r="U12" s="69"/>
      <c r="V12" s="81"/>
    </row>
    <row r="13" spans="1:22" ht="66" customHeight="1" thickBot="1" x14ac:dyDescent="0.3">
      <c r="A13" s="36"/>
      <c r="B13" s="121">
        <v>4</v>
      </c>
      <c r="C13" s="122" t="s">
        <v>50</v>
      </c>
      <c r="D13" s="123">
        <v>1</v>
      </c>
      <c r="E13" s="124" t="s">
        <v>31</v>
      </c>
      <c r="F13" s="125" t="s">
        <v>51</v>
      </c>
      <c r="G13" s="169"/>
      <c r="H13" s="126" t="s">
        <v>33</v>
      </c>
      <c r="I13" s="127"/>
      <c r="J13" s="128"/>
      <c r="K13" s="129"/>
      <c r="L13" s="130"/>
      <c r="M13" s="131"/>
      <c r="N13" s="131"/>
      <c r="O13" s="132"/>
      <c r="P13" s="133">
        <f>D13*Q13</f>
        <v>800</v>
      </c>
      <c r="Q13" s="134">
        <v>800</v>
      </c>
      <c r="R13" s="176"/>
      <c r="S13" s="135">
        <f>D13*R13</f>
        <v>0</v>
      </c>
      <c r="T13" s="136" t="str">
        <f t="shared" si="0"/>
        <v xml:space="preserve"> </v>
      </c>
      <c r="U13" s="137"/>
      <c r="V13" s="138" t="s">
        <v>14</v>
      </c>
    </row>
    <row r="14" spans="1:22" ht="17.45" customHeight="1" thickTop="1" thickBot="1" x14ac:dyDescent="0.3">
      <c r="B14" s="139"/>
      <c r="C14" s="1"/>
      <c r="D14" s="1"/>
      <c r="E14" s="1"/>
      <c r="F14" s="1"/>
      <c r="G14" s="1"/>
      <c r="H14" s="1"/>
      <c r="I14" s="1"/>
      <c r="J14" s="1"/>
      <c r="N14" s="1"/>
      <c r="O14" s="1"/>
      <c r="P14" s="1"/>
    </row>
    <row r="15" spans="1:22" ht="51.75" customHeight="1" thickTop="1" thickBot="1" x14ac:dyDescent="0.3">
      <c r="B15" s="140" t="s">
        <v>27</v>
      </c>
      <c r="C15" s="140"/>
      <c r="D15" s="140"/>
      <c r="E15" s="140"/>
      <c r="F15" s="140"/>
      <c r="G15" s="140"/>
      <c r="H15" s="141"/>
      <c r="I15" s="141"/>
      <c r="J15" s="142"/>
      <c r="K15" s="142"/>
      <c r="L15" s="26"/>
      <c r="M15" s="26"/>
      <c r="N15" s="26"/>
      <c r="O15" s="143"/>
      <c r="P15" s="143"/>
      <c r="Q15" s="144" t="s">
        <v>9</v>
      </c>
      <c r="R15" s="145" t="s">
        <v>10</v>
      </c>
      <c r="S15" s="146"/>
      <c r="T15" s="147"/>
      <c r="U15" s="148"/>
      <c r="V15" s="149"/>
    </row>
    <row r="16" spans="1:22" ht="50.45" customHeight="1" thickTop="1" thickBot="1" x14ac:dyDescent="0.3">
      <c r="B16" s="150" t="s">
        <v>26</v>
      </c>
      <c r="C16" s="150"/>
      <c r="D16" s="150"/>
      <c r="E16" s="150"/>
      <c r="F16" s="150"/>
      <c r="G16" s="150"/>
      <c r="H16" s="150"/>
      <c r="I16" s="151"/>
      <c r="L16" s="6"/>
      <c r="M16" s="6"/>
      <c r="N16" s="6"/>
      <c r="O16" s="152"/>
      <c r="P16" s="152"/>
      <c r="Q16" s="153">
        <f>SUM(P7:P13)</f>
        <v>70600</v>
      </c>
      <c r="R16" s="154">
        <f>SUM(S7:S13)</f>
        <v>0</v>
      </c>
      <c r="S16" s="155"/>
      <c r="T16" s="156"/>
    </row>
    <row r="17" spans="2:19" ht="15.75" thickTop="1" x14ac:dyDescent="0.25">
      <c r="B17" s="157" t="s">
        <v>29</v>
      </c>
      <c r="C17" s="157"/>
      <c r="D17" s="157"/>
      <c r="E17" s="157"/>
      <c r="F17" s="157"/>
      <c r="G17" s="157"/>
      <c r="H17" s="15"/>
      <c r="I17" s="10"/>
      <c r="J17" s="10"/>
      <c r="K17" s="10"/>
      <c r="L17" s="10"/>
      <c r="M17" s="10"/>
      <c r="N17" s="16"/>
      <c r="O17" s="16"/>
      <c r="P17" s="16"/>
      <c r="Q17" s="10"/>
      <c r="R17" s="10"/>
      <c r="S17" s="10"/>
    </row>
    <row r="18" spans="2:19" x14ac:dyDescent="0.25">
      <c r="B18" s="158"/>
      <c r="C18" s="158"/>
      <c r="D18" s="158"/>
      <c r="E18" s="158"/>
      <c r="F18" s="158"/>
      <c r="G18" s="15"/>
      <c r="H18" s="15"/>
      <c r="I18" s="10"/>
      <c r="J18" s="10"/>
      <c r="K18" s="10"/>
      <c r="L18" s="10"/>
      <c r="M18" s="10"/>
      <c r="N18" s="16"/>
      <c r="O18" s="16"/>
      <c r="P18" s="16"/>
      <c r="Q18" s="10"/>
      <c r="R18" s="10"/>
      <c r="S18" s="10"/>
    </row>
    <row r="19" spans="2:19" x14ac:dyDescent="0.25">
      <c r="B19" s="158"/>
      <c r="C19" s="158"/>
      <c r="D19" s="158"/>
      <c r="E19" s="158"/>
      <c r="F19" s="158"/>
      <c r="G19" s="15"/>
      <c r="H19" s="15"/>
      <c r="I19" s="10"/>
      <c r="J19" s="10"/>
      <c r="K19" s="10"/>
      <c r="L19" s="10"/>
      <c r="M19" s="10"/>
      <c r="N19" s="16"/>
      <c r="O19" s="16"/>
      <c r="P19" s="16"/>
      <c r="Q19" s="10"/>
      <c r="R19" s="10"/>
      <c r="S19" s="10"/>
    </row>
    <row r="20" spans="2:19" x14ac:dyDescent="0.25">
      <c r="B20" s="159"/>
      <c r="C20" s="160"/>
      <c r="D20" s="160"/>
      <c r="E20" s="160"/>
      <c r="F20" s="160"/>
      <c r="G20" s="15"/>
      <c r="H20" s="15"/>
      <c r="I20" s="10"/>
      <c r="J20" s="10"/>
      <c r="K20" s="10"/>
      <c r="L20" s="10"/>
      <c r="M20" s="10"/>
      <c r="N20" s="16"/>
      <c r="O20" s="16"/>
      <c r="P20" s="16"/>
      <c r="Q20" s="10"/>
      <c r="R20" s="10"/>
      <c r="S20" s="10"/>
    </row>
    <row r="21" spans="2:19" ht="19.899999999999999" customHeight="1" x14ac:dyDescent="0.25">
      <c r="C21" s="142"/>
      <c r="D21" s="161"/>
      <c r="E21" s="142"/>
      <c r="F21" s="142"/>
      <c r="G21" s="15"/>
      <c r="H21" s="15"/>
      <c r="I21" s="10"/>
      <c r="J21" s="10"/>
      <c r="K21" s="10"/>
      <c r="L21" s="10"/>
      <c r="M21" s="10"/>
      <c r="N21" s="16"/>
      <c r="O21" s="16"/>
      <c r="P21" s="16"/>
      <c r="Q21" s="10"/>
      <c r="R21" s="10"/>
      <c r="S21" s="10"/>
    </row>
    <row r="22" spans="2:19" ht="19.899999999999999" customHeight="1" x14ac:dyDescent="0.25">
      <c r="C22" s="142"/>
      <c r="D22" s="161"/>
      <c r="E22" s="142"/>
      <c r="F22" s="142"/>
      <c r="G22" s="15"/>
      <c r="H22" s="15"/>
      <c r="I22" s="10"/>
      <c r="J22" s="10"/>
      <c r="K22" s="10"/>
      <c r="L22" s="10"/>
      <c r="M22" s="10"/>
      <c r="N22" s="16"/>
      <c r="O22" s="16"/>
      <c r="P22" s="16"/>
      <c r="Q22" s="10"/>
      <c r="R22" s="10"/>
      <c r="S22" s="10"/>
    </row>
    <row r="23" spans="2:19" ht="19.899999999999999" customHeight="1" x14ac:dyDescent="0.25">
      <c r="C23" s="142"/>
      <c r="D23" s="161"/>
      <c r="E23" s="142"/>
      <c r="F23" s="142"/>
      <c r="G23" s="15"/>
      <c r="H23" s="15"/>
      <c r="I23" s="10"/>
      <c r="J23" s="10"/>
      <c r="K23" s="10"/>
      <c r="L23" s="10"/>
      <c r="M23" s="10"/>
      <c r="N23" s="16"/>
      <c r="O23" s="16"/>
      <c r="P23" s="16"/>
      <c r="Q23" s="10"/>
      <c r="R23" s="10"/>
      <c r="S23" s="10"/>
    </row>
    <row r="24" spans="2:19" ht="19.899999999999999" customHeight="1" x14ac:dyDescent="0.25">
      <c r="C24" s="142"/>
      <c r="D24" s="161"/>
      <c r="E24" s="142"/>
      <c r="F24" s="142"/>
      <c r="G24" s="15"/>
      <c r="H24" s="15"/>
      <c r="I24" s="10"/>
      <c r="J24" s="10"/>
      <c r="K24" s="10"/>
      <c r="L24" s="10"/>
      <c r="M24" s="10"/>
      <c r="N24" s="16"/>
      <c r="O24" s="16"/>
      <c r="P24" s="16"/>
      <c r="Q24" s="10"/>
      <c r="R24" s="10"/>
      <c r="S24" s="10"/>
    </row>
    <row r="25" spans="2:19" ht="19.899999999999999" customHeight="1" x14ac:dyDescent="0.25">
      <c r="C25" s="142"/>
      <c r="D25" s="161"/>
      <c r="E25" s="142"/>
      <c r="F25" s="142"/>
      <c r="G25" s="15"/>
      <c r="H25" s="15"/>
      <c r="I25" s="10"/>
      <c r="J25" s="10"/>
      <c r="K25" s="10"/>
      <c r="L25" s="10"/>
      <c r="M25" s="10"/>
      <c r="N25" s="16"/>
      <c r="O25" s="16"/>
      <c r="P25" s="16"/>
      <c r="Q25" s="10"/>
      <c r="R25" s="10"/>
      <c r="S25" s="10"/>
    </row>
    <row r="26" spans="2:19" ht="19.899999999999999" customHeight="1" x14ac:dyDescent="0.25">
      <c r="C26" s="142"/>
      <c r="D26" s="161"/>
      <c r="E26" s="142"/>
      <c r="F26" s="142"/>
      <c r="G26" s="15"/>
      <c r="H26" s="15"/>
      <c r="I26" s="10"/>
      <c r="J26" s="10"/>
      <c r="K26" s="10"/>
      <c r="L26" s="10"/>
      <c r="M26" s="10"/>
      <c r="N26" s="16"/>
      <c r="O26" s="16"/>
      <c r="P26" s="16"/>
      <c r="Q26" s="10"/>
      <c r="R26" s="10"/>
      <c r="S26" s="10"/>
    </row>
    <row r="27" spans="2:19" ht="19.899999999999999" customHeight="1" x14ac:dyDescent="0.25">
      <c r="C27" s="142"/>
      <c r="D27" s="161"/>
      <c r="E27" s="142"/>
      <c r="F27" s="142"/>
      <c r="G27" s="15"/>
      <c r="H27" s="15"/>
      <c r="I27" s="10"/>
      <c r="J27" s="10"/>
      <c r="K27" s="10"/>
      <c r="L27" s="10"/>
      <c r="M27" s="10"/>
      <c r="N27" s="16"/>
      <c r="O27" s="16"/>
      <c r="P27" s="16"/>
      <c r="Q27" s="10"/>
      <c r="R27" s="10"/>
      <c r="S27" s="10"/>
    </row>
    <row r="28" spans="2:19" ht="19.899999999999999" customHeight="1" x14ac:dyDescent="0.25">
      <c r="C28" s="142"/>
      <c r="D28" s="161"/>
      <c r="E28" s="142"/>
      <c r="F28" s="142"/>
      <c r="G28" s="15"/>
      <c r="H28" s="15"/>
      <c r="I28" s="10"/>
      <c r="J28" s="10"/>
      <c r="K28" s="10"/>
      <c r="L28" s="10"/>
      <c r="M28" s="10"/>
      <c r="N28" s="16"/>
      <c r="O28" s="16"/>
      <c r="P28" s="16"/>
      <c r="Q28" s="10"/>
      <c r="R28" s="10"/>
      <c r="S28" s="10"/>
    </row>
    <row r="29" spans="2:19" ht="19.899999999999999" customHeight="1" x14ac:dyDescent="0.25">
      <c r="C29" s="142"/>
      <c r="D29" s="161"/>
      <c r="E29" s="142"/>
      <c r="F29" s="142"/>
      <c r="G29" s="15"/>
      <c r="H29" s="15"/>
      <c r="I29" s="10"/>
      <c r="J29" s="10"/>
      <c r="K29" s="10"/>
      <c r="L29" s="10"/>
      <c r="M29" s="10"/>
      <c r="N29" s="16"/>
      <c r="O29" s="16"/>
      <c r="P29" s="16"/>
      <c r="Q29" s="10"/>
      <c r="R29" s="10"/>
      <c r="S29" s="10"/>
    </row>
    <row r="30" spans="2:19" ht="19.899999999999999" customHeight="1" x14ac:dyDescent="0.25">
      <c r="C30" s="142"/>
      <c r="D30" s="161"/>
      <c r="E30" s="142"/>
      <c r="F30" s="142"/>
      <c r="G30" s="15"/>
      <c r="H30" s="15"/>
      <c r="I30" s="10"/>
      <c r="J30" s="10"/>
      <c r="K30" s="10"/>
      <c r="L30" s="10"/>
      <c r="M30" s="10"/>
      <c r="N30" s="16"/>
      <c r="O30" s="16"/>
      <c r="P30" s="16"/>
      <c r="Q30" s="10"/>
      <c r="R30" s="10"/>
      <c r="S30" s="10"/>
    </row>
    <row r="31" spans="2:19" ht="19.899999999999999" customHeight="1" x14ac:dyDescent="0.25">
      <c r="C31" s="142"/>
      <c r="D31" s="161"/>
      <c r="E31" s="142"/>
      <c r="F31" s="142"/>
      <c r="G31" s="15"/>
      <c r="H31" s="15"/>
      <c r="I31" s="10"/>
      <c r="J31" s="10"/>
      <c r="K31" s="10"/>
      <c r="L31" s="10"/>
      <c r="M31" s="10"/>
      <c r="N31" s="16"/>
      <c r="O31" s="16"/>
      <c r="P31" s="16"/>
      <c r="Q31" s="10"/>
      <c r="R31" s="10"/>
      <c r="S31" s="10"/>
    </row>
    <row r="32" spans="2:19" ht="19.899999999999999" customHeight="1" x14ac:dyDescent="0.25">
      <c r="C32" s="142"/>
      <c r="D32" s="161"/>
      <c r="E32" s="142"/>
      <c r="F32" s="142"/>
      <c r="G32" s="15"/>
      <c r="H32" s="15"/>
      <c r="I32" s="10"/>
      <c r="J32" s="10"/>
      <c r="K32" s="10"/>
      <c r="L32" s="10"/>
      <c r="M32" s="10"/>
      <c r="N32" s="16"/>
      <c r="O32" s="16"/>
      <c r="P32" s="16"/>
      <c r="Q32" s="10"/>
      <c r="R32" s="10"/>
      <c r="S32" s="10"/>
    </row>
    <row r="33" spans="3:19" ht="19.899999999999999" customHeight="1" x14ac:dyDescent="0.25">
      <c r="C33" s="142"/>
      <c r="D33" s="161"/>
      <c r="E33" s="142"/>
      <c r="F33" s="142"/>
      <c r="G33" s="15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3:19" ht="19.899999999999999" customHeight="1" x14ac:dyDescent="0.25">
      <c r="C34" s="142"/>
      <c r="D34" s="161"/>
      <c r="E34" s="142"/>
      <c r="F34" s="142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3:19" ht="19.899999999999999" customHeight="1" x14ac:dyDescent="0.25">
      <c r="C35" s="142"/>
      <c r="D35" s="161"/>
      <c r="E35" s="142"/>
      <c r="F35" s="142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3:19" ht="19.899999999999999" customHeight="1" x14ac:dyDescent="0.25">
      <c r="C36" s="142"/>
      <c r="D36" s="161"/>
      <c r="E36" s="142"/>
      <c r="F36" s="142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3:19" ht="19.899999999999999" customHeight="1" x14ac:dyDescent="0.25">
      <c r="C37" s="142"/>
      <c r="D37" s="161"/>
      <c r="E37" s="142"/>
      <c r="F37" s="142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3:19" ht="19.899999999999999" customHeight="1" x14ac:dyDescent="0.25">
      <c r="C38" s="142"/>
      <c r="D38" s="161"/>
      <c r="E38" s="142"/>
      <c r="F38" s="142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3:19" ht="19.899999999999999" customHeight="1" x14ac:dyDescent="0.25">
      <c r="C39" s="142"/>
      <c r="D39" s="161"/>
      <c r="E39" s="142"/>
      <c r="F39" s="142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3:19" ht="19.899999999999999" customHeight="1" x14ac:dyDescent="0.25">
      <c r="C40" s="142"/>
      <c r="D40" s="161"/>
      <c r="E40" s="142"/>
      <c r="F40" s="142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3:19" ht="19.899999999999999" customHeight="1" x14ac:dyDescent="0.25">
      <c r="C41" s="142"/>
      <c r="D41" s="161"/>
      <c r="E41" s="142"/>
      <c r="F41" s="142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3:19" ht="19.899999999999999" customHeight="1" x14ac:dyDescent="0.25">
      <c r="C42" s="142"/>
      <c r="D42" s="161"/>
      <c r="E42" s="142"/>
      <c r="F42" s="142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3:19" ht="19.899999999999999" customHeight="1" x14ac:dyDescent="0.25">
      <c r="C43" s="142"/>
      <c r="D43" s="161"/>
      <c r="E43" s="142"/>
      <c r="F43" s="142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3:19" ht="19.899999999999999" customHeight="1" x14ac:dyDescent="0.25">
      <c r="C44" s="142"/>
      <c r="D44" s="161"/>
      <c r="E44" s="142"/>
      <c r="F44" s="142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3:19" ht="19.899999999999999" customHeight="1" x14ac:dyDescent="0.25">
      <c r="C45" s="142"/>
      <c r="D45" s="161"/>
      <c r="E45" s="142"/>
      <c r="F45" s="142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3:19" ht="19.899999999999999" customHeight="1" x14ac:dyDescent="0.25">
      <c r="C46" s="142"/>
      <c r="D46" s="161"/>
      <c r="E46" s="142"/>
      <c r="F46" s="142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3:19" ht="19.899999999999999" customHeight="1" x14ac:dyDescent="0.25">
      <c r="C47" s="142"/>
      <c r="D47" s="161"/>
      <c r="E47" s="142"/>
      <c r="F47" s="142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3:19" ht="19.899999999999999" customHeight="1" x14ac:dyDescent="0.25">
      <c r="C48" s="142"/>
      <c r="D48" s="161"/>
      <c r="E48" s="142"/>
      <c r="F48" s="142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899999999999999" customHeight="1" x14ac:dyDescent="0.25">
      <c r="C49" s="142"/>
      <c r="D49" s="161"/>
      <c r="E49" s="142"/>
      <c r="F49" s="142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899999999999999" customHeight="1" x14ac:dyDescent="0.25">
      <c r="C50" s="142"/>
      <c r="D50" s="161"/>
      <c r="E50" s="142"/>
      <c r="F50" s="142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899999999999999" customHeight="1" x14ac:dyDescent="0.25">
      <c r="C51" s="142"/>
      <c r="D51" s="161"/>
      <c r="E51" s="142"/>
      <c r="F51" s="142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899999999999999" customHeight="1" x14ac:dyDescent="0.25">
      <c r="C52" s="142"/>
      <c r="D52" s="161"/>
      <c r="E52" s="142"/>
      <c r="F52" s="142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899999999999999" customHeight="1" x14ac:dyDescent="0.25">
      <c r="C53" s="142"/>
      <c r="D53" s="161"/>
      <c r="E53" s="142"/>
      <c r="F53" s="142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899999999999999" customHeight="1" x14ac:dyDescent="0.25">
      <c r="C54" s="142"/>
      <c r="D54" s="161"/>
      <c r="E54" s="142"/>
      <c r="F54" s="142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899999999999999" customHeight="1" x14ac:dyDescent="0.25">
      <c r="C55" s="142"/>
      <c r="D55" s="161"/>
      <c r="E55" s="142"/>
      <c r="F55" s="142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899999999999999" customHeight="1" x14ac:dyDescent="0.25">
      <c r="C56" s="142"/>
      <c r="D56" s="161"/>
      <c r="E56" s="142"/>
      <c r="F56" s="142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899999999999999" customHeight="1" x14ac:dyDescent="0.25">
      <c r="C57" s="142"/>
      <c r="D57" s="161"/>
      <c r="E57" s="142"/>
      <c r="F57" s="142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899999999999999" customHeight="1" x14ac:dyDescent="0.25">
      <c r="C58" s="142"/>
      <c r="D58" s="161"/>
      <c r="E58" s="142"/>
      <c r="F58" s="142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899999999999999" customHeight="1" x14ac:dyDescent="0.25">
      <c r="C59" s="142"/>
      <c r="D59" s="161"/>
      <c r="E59" s="142"/>
      <c r="F59" s="142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899999999999999" customHeight="1" x14ac:dyDescent="0.25">
      <c r="C60" s="142"/>
      <c r="D60" s="161"/>
      <c r="E60" s="142"/>
      <c r="F60" s="142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899999999999999" customHeight="1" x14ac:dyDescent="0.25">
      <c r="C61" s="142"/>
      <c r="D61" s="161"/>
      <c r="E61" s="142"/>
      <c r="F61" s="142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899999999999999" customHeight="1" x14ac:dyDescent="0.25">
      <c r="C62" s="142"/>
      <c r="D62" s="161"/>
      <c r="E62" s="142"/>
      <c r="F62" s="142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899999999999999" customHeight="1" x14ac:dyDescent="0.25">
      <c r="C63" s="142"/>
      <c r="D63" s="161"/>
      <c r="E63" s="142"/>
      <c r="F63" s="142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899999999999999" customHeight="1" x14ac:dyDescent="0.25">
      <c r="C64" s="142"/>
      <c r="D64" s="161"/>
      <c r="E64" s="142"/>
      <c r="F64" s="142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899999999999999" customHeight="1" x14ac:dyDescent="0.25">
      <c r="C65" s="142"/>
      <c r="D65" s="161"/>
      <c r="E65" s="142"/>
      <c r="F65" s="142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899999999999999" customHeight="1" x14ac:dyDescent="0.25">
      <c r="C66" s="142"/>
      <c r="D66" s="161"/>
      <c r="E66" s="142"/>
      <c r="F66" s="142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899999999999999" customHeight="1" x14ac:dyDescent="0.25">
      <c r="C67" s="142"/>
      <c r="D67" s="161"/>
      <c r="E67" s="142"/>
      <c r="F67" s="142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899999999999999" customHeight="1" x14ac:dyDescent="0.25">
      <c r="C68" s="142"/>
      <c r="D68" s="161"/>
      <c r="E68" s="142"/>
      <c r="F68" s="142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899999999999999" customHeight="1" x14ac:dyDescent="0.25">
      <c r="C69" s="142"/>
      <c r="D69" s="161"/>
      <c r="E69" s="142"/>
      <c r="F69" s="142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899999999999999" customHeight="1" x14ac:dyDescent="0.25">
      <c r="C70" s="142"/>
      <c r="D70" s="161"/>
      <c r="E70" s="142"/>
      <c r="F70" s="142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899999999999999" customHeight="1" x14ac:dyDescent="0.25">
      <c r="C71" s="142"/>
      <c r="D71" s="161"/>
      <c r="E71" s="142"/>
      <c r="F71" s="142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899999999999999" customHeight="1" x14ac:dyDescent="0.25">
      <c r="C72" s="142"/>
      <c r="D72" s="161"/>
      <c r="E72" s="142"/>
      <c r="F72" s="142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899999999999999" customHeight="1" x14ac:dyDescent="0.25">
      <c r="C73" s="142"/>
      <c r="D73" s="161"/>
      <c r="E73" s="142"/>
      <c r="F73" s="142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899999999999999" customHeight="1" x14ac:dyDescent="0.25">
      <c r="C74" s="142"/>
      <c r="D74" s="161"/>
      <c r="E74" s="142"/>
      <c r="F74" s="142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899999999999999" customHeight="1" x14ac:dyDescent="0.25">
      <c r="C75" s="142"/>
      <c r="D75" s="161"/>
      <c r="E75" s="142"/>
      <c r="F75" s="142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899999999999999" customHeight="1" x14ac:dyDescent="0.25">
      <c r="C76" s="142"/>
      <c r="D76" s="161"/>
      <c r="E76" s="142"/>
      <c r="F76" s="142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899999999999999" customHeight="1" x14ac:dyDescent="0.25">
      <c r="C77" s="142"/>
      <c r="D77" s="161"/>
      <c r="E77" s="142"/>
      <c r="F77" s="142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899999999999999" customHeight="1" x14ac:dyDescent="0.25">
      <c r="C78" s="142"/>
      <c r="D78" s="161"/>
      <c r="E78" s="142"/>
      <c r="F78" s="142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899999999999999" customHeight="1" x14ac:dyDescent="0.25">
      <c r="C79" s="142"/>
      <c r="D79" s="161"/>
      <c r="E79" s="142"/>
      <c r="F79" s="142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899999999999999" customHeight="1" x14ac:dyDescent="0.25">
      <c r="C80" s="142"/>
      <c r="D80" s="161"/>
      <c r="E80" s="142"/>
      <c r="F80" s="142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899999999999999" customHeight="1" x14ac:dyDescent="0.25">
      <c r="C81" s="142"/>
      <c r="D81" s="161"/>
      <c r="E81" s="142"/>
      <c r="F81" s="142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899999999999999" customHeight="1" x14ac:dyDescent="0.25">
      <c r="C82" s="142"/>
      <c r="D82" s="161"/>
      <c r="E82" s="142"/>
      <c r="F82" s="142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899999999999999" customHeight="1" x14ac:dyDescent="0.25">
      <c r="C83" s="142"/>
      <c r="D83" s="161"/>
      <c r="E83" s="142"/>
      <c r="F83" s="142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899999999999999" customHeight="1" x14ac:dyDescent="0.25">
      <c r="C84" s="142"/>
      <c r="D84" s="161"/>
      <c r="E84" s="142"/>
      <c r="F84" s="142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899999999999999" customHeight="1" x14ac:dyDescent="0.25">
      <c r="C85" s="142"/>
      <c r="D85" s="161"/>
      <c r="E85" s="142"/>
      <c r="F85" s="142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899999999999999" customHeight="1" x14ac:dyDescent="0.25">
      <c r="C86" s="142"/>
      <c r="D86" s="161"/>
      <c r="E86" s="142"/>
      <c r="F86" s="142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899999999999999" customHeight="1" x14ac:dyDescent="0.25">
      <c r="C87" s="142"/>
      <c r="D87" s="161"/>
      <c r="E87" s="142"/>
      <c r="F87" s="142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899999999999999" customHeight="1" x14ac:dyDescent="0.25">
      <c r="C88" s="142"/>
      <c r="D88" s="161"/>
      <c r="E88" s="142"/>
      <c r="F88" s="142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899999999999999" customHeight="1" x14ac:dyDescent="0.25">
      <c r="C89" s="142"/>
      <c r="D89" s="161"/>
      <c r="E89" s="142"/>
      <c r="F89" s="142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899999999999999" customHeight="1" x14ac:dyDescent="0.25">
      <c r="C90" s="142"/>
      <c r="D90" s="161"/>
      <c r="E90" s="142"/>
      <c r="F90" s="142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899999999999999" customHeight="1" x14ac:dyDescent="0.25">
      <c r="C91" s="142"/>
      <c r="D91" s="161"/>
      <c r="E91" s="142"/>
      <c r="F91" s="142"/>
      <c r="G91" s="15"/>
      <c r="H91" s="15"/>
      <c r="I91" s="10"/>
      <c r="J91" s="10"/>
      <c r="K91" s="10"/>
      <c r="L91" s="10"/>
      <c r="M91" s="10"/>
      <c r="N91" s="16"/>
      <c r="O91" s="16"/>
      <c r="P91" s="16"/>
      <c r="Q91" s="10"/>
      <c r="R91" s="10"/>
      <c r="S91" s="10"/>
    </row>
    <row r="92" spans="3:19" ht="19.899999999999999" customHeight="1" x14ac:dyDescent="0.25">
      <c r="C92" s="142"/>
      <c r="D92" s="161"/>
      <c r="E92" s="142"/>
      <c r="F92" s="142"/>
      <c r="G92" s="15"/>
      <c r="H92" s="15"/>
      <c r="I92" s="10"/>
      <c r="J92" s="10"/>
      <c r="K92" s="10"/>
      <c r="L92" s="10"/>
      <c r="M92" s="10"/>
      <c r="N92" s="16"/>
      <c r="O92" s="16"/>
      <c r="P92" s="16"/>
      <c r="Q92" s="10"/>
      <c r="R92" s="10"/>
      <c r="S92" s="10"/>
    </row>
    <row r="93" spans="3:19" ht="19.899999999999999" customHeight="1" x14ac:dyDescent="0.25">
      <c r="C93" s="142"/>
      <c r="D93" s="161"/>
      <c r="E93" s="142"/>
      <c r="F93" s="142"/>
      <c r="G93" s="15"/>
      <c r="H93" s="15"/>
      <c r="I93" s="10"/>
      <c r="J93" s="10"/>
      <c r="K93" s="10"/>
      <c r="L93" s="10"/>
      <c r="M93" s="10"/>
      <c r="N93" s="16"/>
      <c r="O93" s="16"/>
      <c r="P93" s="16"/>
      <c r="Q93" s="10"/>
      <c r="R93" s="10"/>
      <c r="S93" s="10"/>
    </row>
    <row r="94" spans="3:19" ht="19.899999999999999" customHeight="1" x14ac:dyDescent="0.25">
      <c r="C94" s="142"/>
      <c r="D94" s="161"/>
      <c r="E94" s="142"/>
      <c r="F94" s="142"/>
      <c r="G94" s="15"/>
      <c r="H94" s="15"/>
      <c r="I94" s="10"/>
      <c r="J94" s="10"/>
      <c r="K94" s="10"/>
      <c r="L94" s="10"/>
      <c r="M94" s="10"/>
      <c r="N94" s="16"/>
      <c r="O94" s="16"/>
      <c r="P94" s="16"/>
      <c r="Q94" s="10"/>
      <c r="R94" s="10"/>
      <c r="S94" s="10"/>
    </row>
    <row r="95" spans="3:19" ht="19.899999999999999" customHeight="1" x14ac:dyDescent="0.25">
      <c r="C95" s="142"/>
      <c r="D95" s="161"/>
      <c r="E95" s="142"/>
      <c r="F95" s="142"/>
      <c r="G95" s="15"/>
      <c r="H95" s="15"/>
      <c r="I95" s="10"/>
      <c r="J95" s="10"/>
      <c r="K95" s="10"/>
      <c r="L95" s="10"/>
      <c r="M95" s="10"/>
      <c r="N95" s="16"/>
      <c r="O95" s="16"/>
      <c r="P95" s="16"/>
      <c r="Q95" s="10"/>
      <c r="R95" s="10"/>
      <c r="S95" s="10"/>
    </row>
    <row r="96" spans="3:19" ht="19.899999999999999" customHeight="1" x14ac:dyDescent="0.25">
      <c r="C96" s="142"/>
      <c r="D96" s="161"/>
      <c r="E96" s="142"/>
      <c r="F96" s="142"/>
      <c r="G96" s="15"/>
      <c r="H96" s="15"/>
      <c r="I96" s="10"/>
      <c r="J96" s="10"/>
      <c r="K96" s="10"/>
      <c r="L96" s="10"/>
      <c r="M96" s="10"/>
      <c r="N96" s="16"/>
      <c r="O96" s="16"/>
      <c r="P96" s="16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ht="19.899999999999999" customHeight="1" x14ac:dyDescent="0.25">
      <c r="C103" s="1"/>
      <c r="E103" s="1"/>
      <c r="F103" s="1"/>
      <c r="J103" s="1"/>
    </row>
    <row r="104" spans="3:10" ht="19.899999999999999" customHeight="1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</sheetData>
  <sheetProtection algorithmName="SHA-512" hashValue="4xgu+D4aUJnr4jw/KFvndS6hZ7wYPrGrj89taETftX6oKakWx25u9KHxzC252pBAQYU/0uajQK+Hd9nszS41zw==" saltValue="h3dcWnMxWl5gKp2gaTw7VA==" spinCount="100000" sheet="1" objects="1" scenarios="1"/>
  <mergeCells count="39">
    <mergeCell ref="I7:I10"/>
    <mergeCell ref="J7:J10"/>
    <mergeCell ref="B7:B9"/>
    <mergeCell ref="C7:C9"/>
    <mergeCell ref="D7:D9"/>
    <mergeCell ref="B1:D1"/>
    <mergeCell ref="G5:H5"/>
    <mergeCell ref="B17:G17"/>
    <mergeCell ref="B15:G15"/>
    <mergeCell ref="B16:H16"/>
    <mergeCell ref="B11:B12"/>
    <mergeCell ref="C11:C12"/>
    <mergeCell ref="D11:D12"/>
    <mergeCell ref="E11:E12"/>
    <mergeCell ref="Q11:Q12"/>
    <mergeCell ref="P11:P12"/>
    <mergeCell ref="T11:T12"/>
    <mergeCell ref="U7:U10"/>
    <mergeCell ref="R16:T16"/>
    <mergeCell ref="R15:T15"/>
    <mergeCell ref="L7:L9"/>
    <mergeCell ref="Q7:Q9"/>
    <mergeCell ref="P7:P9"/>
    <mergeCell ref="T7:T9"/>
    <mergeCell ref="O7:O10"/>
    <mergeCell ref="M7:M10"/>
    <mergeCell ref="N7:N10"/>
    <mergeCell ref="E7:E9"/>
    <mergeCell ref="U11:U13"/>
    <mergeCell ref="V11:V12"/>
    <mergeCell ref="I11:I13"/>
    <mergeCell ref="J11:J13"/>
    <mergeCell ref="K11:K13"/>
    <mergeCell ref="L11:L12"/>
    <mergeCell ref="O11:O13"/>
    <mergeCell ref="M11:M13"/>
    <mergeCell ref="N11:N13"/>
    <mergeCell ref="K7:K10"/>
    <mergeCell ref="V7:V9"/>
  </mergeCells>
  <conditionalFormatting sqref="G7:H13">
    <cfRule type="notContainsBlanks" dxfId="8" priority="11">
      <formula>LEN(TRIM(G7))&gt;0</formula>
    </cfRule>
    <cfRule type="notContainsBlanks" dxfId="7" priority="12">
      <formula>LEN(TRIM(G7))&gt;0</formula>
    </cfRule>
    <cfRule type="notContainsBlanks" dxfId="6" priority="13">
      <formula>LEN(TRIM(G7))&gt;0</formula>
    </cfRule>
    <cfRule type="containsBlanks" dxfId="5" priority="14">
      <formula>LEN(TRIM(G7))=0</formula>
    </cfRule>
  </conditionalFormatting>
  <conditionalFormatting sqref="R7:R13">
    <cfRule type="notContainsBlanks" dxfId="4" priority="93">
      <formula>LEN(TRIM(R7))&gt;0</formula>
    </cfRule>
    <cfRule type="notContainsBlanks" dxfId="3" priority="94">
      <formula>LEN(TRIM(R7))&gt;0</formula>
    </cfRule>
    <cfRule type="containsBlanks" dxfId="2" priority="96">
      <formula>LEN(TRIM(R7))=0</formula>
    </cfRule>
  </conditionalFormatting>
  <conditionalFormatting sqref="T7 T10:T11 T13">
    <cfRule type="cellIs" dxfId="1" priority="5" operator="equal">
      <formula>"NEVYHOVUJE"</formula>
    </cfRule>
    <cfRule type="cellIs" dxfId="0" priority="6" operator="equal">
      <formula>"VYHOVUJE"</formula>
    </cfRule>
  </conditionalFormatting>
  <dataValidations count="2">
    <dataValidation type="list" allowBlank="1" showInputMessage="1" showErrorMessage="1" sqref="E7 E10:E11 E13" xr:uid="{349A6282-9232-40B5-B155-0C95E3B5B228}">
      <formula1>"ks,bal,sada,m,"</formula1>
    </dataValidation>
    <dataValidation type="list" allowBlank="1" showInputMessage="1" showErrorMessage="1" sqref="J7:J9 J11" xr:uid="{25BF8ECF-61D2-4DE4-9141-2B92D4CBF8C7}">
      <formula1>"ANO,NE"</formula1>
    </dataValidation>
  </dataValidations>
  <hyperlinks>
    <hyperlink ref="H6" location="'Výpočetní technika'!B16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2" orientation="landscape" r:id="rId1"/>
  <ignoredErrors>
    <ignoredError sqref="S1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B87F37-E604-4A5C-9166-139C1EECBF92}">
          <x14:formula1>
            <xm:f>#REF!</xm:f>
          </x14:formula1>
          <xm:sqref>V7 V10:V11 V13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2025-08-20T07:40:31Z</cp:lastPrinted>
  <dcterms:created xsi:type="dcterms:W3CDTF">2014-03-05T12:43:32Z</dcterms:created>
  <dcterms:modified xsi:type="dcterms:W3CDTF">2025-09-23T08:46:18Z</dcterms:modified>
</cp:coreProperties>
</file>