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49\1 výzva\"/>
    </mc:Choice>
  </mc:AlternateContent>
  <xr:revisionPtr revIDLastSave="0" documentId="13_ncr:1_{C4E5018F-B255-4FCD-BF33-216B809F02BA}" xr6:coauthVersionLast="47" xr6:coauthVersionMax="47" xr10:uidLastSave="{00000000-0000-0000-0000-000000000000}"/>
  <bookViews>
    <workbookView xWindow="28680" yWindow="3600" windowWidth="29040" windowHeight="158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7" i="1" l="1"/>
  <c r="S18" i="1"/>
  <c r="T15" i="1"/>
  <c r="S16" i="1"/>
  <c r="T9" i="1"/>
  <c r="S10" i="1"/>
  <c r="T7" i="1"/>
  <c r="S8" i="1"/>
  <c r="P15" i="1"/>
  <c r="S15" i="1"/>
  <c r="S17" i="1"/>
  <c r="T14" i="1"/>
  <c r="S14" i="1"/>
  <c r="P17" i="1"/>
  <c r="P14" i="1"/>
  <c r="P13" i="1" l="1"/>
  <c r="P12" i="1"/>
  <c r="P11" i="1"/>
  <c r="P9" i="1"/>
  <c r="P7" i="1"/>
  <c r="Q21" i="1" s="1"/>
  <c r="S13" i="1" l="1"/>
  <c r="T13" i="1"/>
  <c r="S7" i="1" l="1"/>
  <c r="S9" i="1"/>
  <c r="S11" i="1"/>
  <c r="T11" i="1"/>
  <c r="S12" i="1"/>
  <c r="T12" i="1"/>
  <c r="R21" i="1" l="1"/>
</calcChain>
</file>

<file path=xl/sharedStrings.xml><?xml version="1.0" encoding="utf-8"?>
<sst xmlns="http://schemas.openxmlformats.org/spreadsheetml/2006/main" count="77" uniqueCount="58">
  <si>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</si>
  <si>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</si>
  <si>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</si>
  <si>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</si>
  <si>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</si>
  <si>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</si>
  <si>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</si>
  <si>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</si>
  <si>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</si>
  <si>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</si>
  <si>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</si>
  <si>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</si>
  <si>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30213300-8 - Stolní počítač </t>
  </si>
  <si>
    <t>30231310-3 - Ploché monitory</t>
  </si>
  <si>
    <t xml:space="preserve">30237410-6 - Počítačová myš </t>
  </si>
  <si>
    <t>30237460-1 - Počítačové klávesnice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</si>
  <si>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</si>
  <si>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</si>
  <si>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</si>
  <si>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</si>
  <si>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</si>
  <si>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</si>
  <si>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</si>
  <si>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</si>
  <si>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</si>
  <si>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</si>
  <si>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</si>
  <si>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</si>
  <si>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</si>
  <si>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</si>
  <si>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</si>
  <si>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</si>
  <si>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</si>
  <si>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</si>
  <si>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t>21 dní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</si>
  <si>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</si>
  <si>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Pokud financováno z projektových prostředků, pak ŘEŠITEL uvede: NÁZEV A ČÍSLO DOTAČNÍHO PROJEKTU</t>
  </si>
  <si>
    <t>Operační systém Windows 11 Pro, předinstalovaný (nesmí to být licence typu K12 (EDU)).
OS Windows požadujeme z důvodu kompatibility s interními aplikacemi ZČU (Stag, Magion,...).</t>
  </si>
  <si>
    <t xml:space="preserve">Příloha č. 2 Kupní smlouvy - technická specifikace
Výpočetní technika (III.) 149 - 2025 </t>
  </si>
  <si>
    <t>Společná faktura</t>
  </si>
  <si>
    <t>Mgr. Josef Zeman,
Tel.: 735 715 881,
37763 5501
E-mail: zemanj@ff.zcu.cz</t>
  </si>
  <si>
    <t>Sedláčkova 19,
301 00 Plzeň,
Fakulta filozofická - Katedra filozofie,
2. patro - místnost SD 205</t>
  </si>
  <si>
    <t>CPU min. 15 000 bodů v PassMarku.
RAM min. 8 GB.
Disk SSD min. 256 GB.
GPU Integrovaná grafika.
Minimálně 4x USB-A a min. 1x USB-C porty.</t>
  </si>
  <si>
    <t>CPU min. 22 000 bodů v PassMarku.
RAM min. 16 GB.
Disk SSD min.  512 GB.
GPU Integrovaná grafika s podporou min. 2 externích monitorů.
Výstupy pro monitory 2x DisplayPort nebo 1x HDMI + 1x DisplayPort (nativně, bez redukcí).
Minimálně 4x USB-A a min. 1x USB-C porty.</t>
  </si>
  <si>
    <t>Kancelářská bezdrátová myš</t>
  </si>
  <si>
    <t>Typ: optická myš, ergonomická pro pravou i levou ruku.
Tlačítka min. 3 (levé, pravé, kolečko).
Rozlišení min. 1 600 DPI.
Připojení: bezdrátová 2,4 GHz s USB přijímačem.</t>
  </si>
  <si>
    <t>Bezdrátová klávesnice</t>
  </si>
  <si>
    <t>Rozložení CZ/SK QWERTZ.
Typ: Membránová nebo nízkoprofilová mechanická (tichá).
Konstrukce: Plná velikost s numerickým blokem.
Připojení bezdrátové s USB přijímačem.
Barva černá.
Baterie v balení.</t>
  </si>
  <si>
    <t>Úhlopříčka min. 23".
Rozlišení min. Full HD 1920 × 1080.
Ergonomie: Výškově nastavitelný stojan, pivot (otočení na výšku).
Konektory: DisplayPort + HDMI.</t>
  </si>
  <si>
    <t>Monitor min. 27"</t>
  </si>
  <si>
    <t>Monitor min. 23"</t>
  </si>
  <si>
    <t>Úhlopříčka min. 27".
Rozlišení min. 2560 x 1440 (QHD).
Panel IPS (věrné barvy, široké pozorovací úhly).
Jas min. 300 cd/m².
Ergonomie: Výškově nastavitelný stojan, pivot (otočení na výšku).
Konektory: DisplayPort + HDMI.</t>
  </si>
  <si>
    <t>Stolní počítač</t>
  </si>
  <si>
    <t xml:space="preserve">Stolní počítač </t>
  </si>
  <si>
    <t>Kancelářský notebook min. 15,6"</t>
  </si>
  <si>
    <t>Displej min. 15,6".
Procesor min. 17 000 bodů v PassMarku.
RAM min. 16 GB.
Disk SSD min. 512 GB.
Grafika: Integrovaná.
Konektivita: Wi-Fi 6E, Bluetooth 5.2, Gigabit LAN.
Porty min.: 1x USB-A, 1x USB-C.
Klávesnice: Podsvícená, odolná proti polití, s numerickým blokem.
Baterie min. 50 Wh, výdrž 8+ hodin běžné práce.
Hmotnost do 2 kg (pro časté přenášení).</t>
  </si>
  <si>
    <t>Notebook s dotykovým odnímatelným displayem</t>
  </si>
  <si>
    <t>Typ 2v1 s odnímatelným displejem (detachable).
Displej min. 13", rozlišení 2880 x 1920 (min. 3:2 poměr stran), dotykový, IPS nebo OLED, jas min. 400 nitů.
Procesor min. 14 000 bodů v PassMarku.
RAM min. 16 GB.
Disk SSD min. 512 GB.
Grafika: Integrovaná.
Stylus: aktivní stylus v ceně.
Konektivita: Wi-Fi 6E, Bluetooth 5.2, 2x Thunderbolt 4/USB-C, čtečka microSD.
Baterie min. 50 Wh, výdrž 8 - 10 h běžné práce.
Klávesnice: Odnímatelná, podsvícená, touchpad Precision.
Hmotnost do 1,8 kg s klávesnicí.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</si>
</sst>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7" fillId="0" borderId="0"/>
    <xf numFmtId="0" fontId="8" fillId="0" borderId="0"/>
    <xf numFmtId="0" fontId="25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0" xfId="0" applyProtection="1"/>
    <xf numFmtId="0" fontId="20" fillId="2" borderId="0" xfId="0" applyFont="1" applyFill="1" applyAlignment="1" applyProtection="1">
      <alignment horizontal="left" vertical="center" wrapText="1"/>
    </xf>
    <xf numFmtId="0" fontId="20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4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top" wrapText="1"/>
    </xf>
    <xf numFmtId="0" fontId="21" fillId="0" borderId="0" xfId="0" applyFont="1" applyAlignment="1" applyProtection="1">
      <alignment horizontal="center" vertical="top" wrapText="1"/>
    </xf>
    <xf numFmtId="0" fontId="22" fillId="0" borderId="0" xfId="0" applyFont="1" applyAlignment="1" applyProtection="1">
      <alignment horizontal="center" vertical="top"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3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9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textRotation="90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26" fillId="4" borderId="4" xfId="3" applyFont="1" applyFill="1" applyBorder="1" applyAlignment="1" applyProtection="1">
      <alignment horizontal="center" vertical="center" wrapText="1"/>
    </xf>
    <xf numFmtId="0" fontId="15" fillId="5" borderId="6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22" xfId="0" applyNumberForma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left" vertical="center" wrapText="1" indent="1"/>
    </xf>
    <xf numFmtId="0" fontId="27" fillId="4" borderId="2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12" fillId="6" borderId="17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23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3" fontId="0" fillId="2" borderId="21" xfId="0" applyNumberForma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3" fontId="0" fillId="3" borderId="20" xfId="0" applyNumberForma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left" vertical="center" wrapText="1" indent="1"/>
    </xf>
    <xf numFmtId="0" fontId="23" fillId="4" borderId="20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12" fillId="6" borderId="13" xfId="0" applyFont="1" applyFill="1" applyBorder="1" applyAlignment="1" applyProtection="1">
      <alignment horizontal="center" vertical="center" wrapText="1"/>
    </xf>
    <xf numFmtId="0" fontId="3" fillId="6" borderId="13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right" vertical="center" indent="1"/>
    </xf>
    <xf numFmtId="164" fontId="0" fillId="3" borderId="20" xfId="0" applyNumberForma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20" xfId="0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left" vertical="center" wrapText="1" indent="1"/>
    </xf>
    <xf numFmtId="0" fontId="27" fillId="4" borderId="24" xfId="0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24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left" vertical="center" wrapText="1" indent="1"/>
    </xf>
    <xf numFmtId="0" fontId="23" fillId="4" borderId="15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left" vertical="center" wrapText="1" indent="1"/>
    </xf>
    <xf numFmtId="165" fontId="0" fillId="0" borderId="13" xfId="0" applyNumberFormat="1" applyBorder="1" applyAlignment="1" applyProtection="1">
      <alignment horizontal="right" vertical="center" indent="1"/>
    </xf>
    <xf numFmtId="3" fontId="0" fillId="2" borderId="19" xfId="0" applyNumberFormat="1" applyFill="1" applyBorder="1" applyAlignment="1" applyProtection="1">
      <alignment horizontal="center" vertical="center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left" vertical="center" wrapText="1" indent="1"/>
    </xf>
    <xf numFmtId="3" fontId="0" fillId="2" borderId="25" xfId="0" applyNumberForma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 wrapText="1"/>
    </xf>
    <xf numFmtId="3" fontId="0" fillId="3" borderId="12" xfId="0" applyNumberForma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left" vertical="center" wrapText="1" indent="1"/>
    </xf>
    <xf numFmtId="0" fontId="23" fillId="4" borderId="12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164" fontId="0" fillId="0" borderId="12" xfId="0" applyNumberFormat="1" applyBorder="1" applyAlignment="1" applyProtection="1">
      <alignment horizontal="right" vertical="center" indent="1"/>
    </xf>
    <xf numFmtId="164" fontId="0" fillId="3" borderId="12" xfId="0" applyNumberFormat="1" applyFill="1" applyBorder="1" applyAlignment="1" applyProtection="1">
      <alignment horizontal="right" vertical="center" indent="1"/>
    </xf>
    <xf numFmtId="165" fontId="0" fillId="0" borderId="12" xfId="0" applyNumberFormat="1" applyBorder="1" applyAlignment="1" applyProtection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5" fillId="5" borderId="3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2" fillId="0" borderId="0" xfId="2" applyFont="1" applyAlignment="1" applyProtection="1">
      <alignment horizontal="left" vertical="center" wrapText="1"/>
    </xf>
    <xf numFmtId="0" fontId="15" fillId="0" borderId="0" xfId="0" applyFont="1" applyAlignment="1" applyProtection="1">
      <alignment vertical="center"/>
    </xf>
    <xf numFmtId="164" fontId="16" fillId="0" borderId="0" xfId="0" applyNumberFormat="1" applyFont="1" applyAlignment="1" applyProtection="1">
      <alignment horizontal="right" vertical="center" indent="1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9" xfId="0" applyNumberFormat="1" applyFont="1" applyBorder="1" applyAlignment="1" applyProtection="1">
      <alignment horizontal="center" vertical="center"/>
    </xf>
    <xf numFmtId="164" fontId="11" fillId="0" borderId="10" xfId="0" applyNumberFormat="1" applyFont="1" applyBorder="1" applyAlignment="1" applyProtection="1">
      <alignment horizontal="center" vertical="center"/>
    </xf>
    <xf numFmtId="164" fontId="11" fillId="0" borderId="1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3" fillId="4" borderId="23" xfId="0" applyFont="1" applyFill="1" applyBorder="1" applyAlignment="1" applyProtection="1">
      <alignment horizontal="left" vertical="center" wrapText="1" indent="1"/>
      <protection locked="0"/>
    </xf>
    <xf numFmtId="0" fontId="13" fillId="4" borderId="20" xfId="0" applyFont="1" applyFill="1" applyBorder="1" applyAlignment="1" applyProtection="1">
      <alignment horizontal="left" vertical="center" wrapText="1" indent="1"/>
      <protection locked="0"/>
    </xf>
    <xf numFmtId="0" fontId="13" fillId="4" borderId="24" xfId="0" applyFont="1" applyFill="1" applyBorder="1" applyAlignment="1" applyProtection="1">
      <alignment horizontal="left" vertical="center" wrapText="1" indent="1"/>
      <protection locked="0"/>
    </xf>
    <xf numFmtId="0" fontId="13" fillId="4" borderId="15" xfId="0" applyFont="1" applyFill="1" applyBorder="1" applyAlignment="1" applyProtection="1">
      <alignment horizontal="left" vertical="center" wrapText="1" indent="1"/>
      <protection locked="0"/>
    </xf>
    <xf numFmtId="0" fontId="13" fillId="4" borderId="26" xfId="0" applyFont="1" applyFill="1" applyBorder="1" applyAlignment="1" applyProtection="1">
      <alignment horizontal="left" vertical="center" wrapText="1" indent="1"/>
      <protection locked="0"/>
    </xf>
    <xf numFmtId="0" fontId="13" fillId="4" borderId="12" xfId="0" applyFont="1" applyFill="1" applyBorder="1" applyAlignment="1" applyProtection="1">
      <alignment horizontal="left" vertical="center" wrapText="1" indent="1"/>
      <protection locked="0"/>
    </xf>
    <xf numFmtId="164" fontId="13" fillId="4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4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4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8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2"/>
  <sheetViews>
    <sheetView tabSelected="1" zoomScale="53" zoomScaleNormal="53" workbookViewId="0">
      <selection activeCell="R7" sqref="R7:R18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7.42578125" style="4" customWidth="1"/>
    <col min="4" max="4" width="12.28515625" style="143" customWidth="1"/>
    <col min="5" max="5" width="10.5703125" style="22" customWidth="1"/>
    <col min="6" max="6" width="102.140625" style="4" customWidth="1"/>
    <col min="7" max="7" width="35.85546875" style="6" customWidth="1"/>
    <col min="8" max="8" width="27.42578125" style="6" customWidth="1"/>
    <col min="9" max="9" width="22.85546875" style="6" customWidth="1"/>
    <col min="10" max="10" width="15.28515625" style="4" customWidth="1"/>
    <col min="11" max="11" width="29.42578125" style="1" hidden="1" customWidth="1"/>
    <col min="12" max="12" width="28.140625" style="1" customWidth="1"/>
    <col min="13" max="13" width="29.140625" style="1" customWidth="1"/>
    <col min="14" max="14" width="31.7109375" style="6" customWidth="1"/>
    <col min="15" max="15" width="27.28515625" style="6" customWidth="1"/>
    <col min="16" max="16" width="19.85546875" style="6" hidden="1" customWidth="1"/>
    <col min="17" max="17" width="23.140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8.5703125" style="17" customWidth="1"/>
    <col min="23" max="16384" width="9.140625" style="1"/>
  </cols>
  <sheetData>
    <row r="1" spans="1:22" ht="40.9" customHeight="1" x14ac:dyDescent="0.25">
      <c r="B1" s="2" t="s">
        <v>38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16</v>
      </c>
      <c r="D6" s="29" t="s">
        <v>4</v>
      </c>
      <c r="E6" s="29" t="s">
        <v>17</v>
      </c>
      <c r="F6" s="29" t="s">
        <v>18</v>
      </c>
      <c r="G6" s="30" t="s">
        <v>31</v>
      </c>
      <c r="H6" s="31" t="s">
        <v>35</v>
      </c>
      <c r="I6" s="32" t="s">
        <v>19</v>
      </c>
      <c r="J6" s="29" t="s">
        <v>20</v>
      </c>
      <c r="K6" s="29" t="s">
        <v>36</v>
      </c>
      <c r="L6" s="33" t="s">
        <v>21</v>
      </c>
      <c r="M6" s="34" t="s">
        <v>22</v>
      </c>
      <c r="N6" s="33" t="s">
        <v>23</v>
      </c>
      <c r="O6" s="29" t="s">
        <v>29</v>
      </c>
      <c r="P6" s="33" t="s">
        <v>24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25</v>
      </c>
      <c r="V6" s="33" t="s">
        <v>26</v>
      </c>
    </row>
    <row r="7" spans="1:22" ht="120.75" customHeight="1" thickTop="1" x14ac:dyDescent="0.25">
      <c r="A7" s="37"/>
      <c r="B7" s="38">
        <v>1</v>
      </c>
      <c r="C7" s="39" t="s">
        <v>52</v>
      </c>
      <c r="D7" s="40">
        <v>5</v>
      </c>
      <c r="E7" s="41" t="s">
        <v>32</v>
      </c>
      <c r="F7" s="42" t="s">
        <v>42</v>
      </c>
      <c r="G7" s="144"/>
      <c r="H7" s="43" t="s">
        <v>33</v>
      </c>
      <c r="I7" s="39" t="s">
        <v>39</v>
      </c>
      <c r="J7" s="44" t="s">
        <v>33</v>
      </c>
      <c r="K7" s="45"/>
      <c r="L7" s="46"/>
      <c r="M7" s="47" t="s">
        <v>40</v>
      </c>
      <c r="N7" s="47" t="s">
        <v>41</v>
      </c>
      <c r="O7" s="48" t="s">
        <v>34</v>
      </c>
      <c r="P7" s="49">
        <f>D7*Q7</f>
        <v>75000</v>
      </c>
      <c r="Q7" s="50">
        <v>15000</v>
      </c>
      <c r="R7" s="150"/>
      <c r="S7" s="51">
        <f>D7*R7</f>
        <v>0</v>
      </c>
      <c r="T7" s="52" t="str">
        <f>IF(R7+R8, IF(R7+R8&gt;Q7,"NEVYHOVUJE","VYHOVUJE")," ")</f>
        <v xml:space="preserve"> </v>
      </c>
      <c r="U7" s="53"/>
      <c r="V7" s="54" t="s">
        <v>12</v>
      </c>
    </row>
    <row r="8" spans="1:22" ht="57" customHeight="1" x14ac:dyDescent="0.25">
      <c r="A8" s="37"/>
      <c r="B8" s="55"/>
      <c r="C8" s="56"/>
      <c r="D8" s="57"/>
      <c r="E8" s="58"/>
      <c r="F8" s="59" t="s">
        <v>37</v>
      </c>
      <c r="G8" s="145"/>
      <c r="H8" s="60" t="s">
        <v>33</v>
      </c>
      <c r="I8" s="61"/>
      <c r="J8" s="62"/>
      <c r="K8" s="63"/>
      <c r="L8" s="64"/>
      <c r="M8" s="65"/>
      <c r="N8" s="65"/>
      <c r="O8" s="66"/>
      <c r="P8" s="67"/>
      <c r="Q8" s="68"/>
      <c r="R8" s="151"/>
      <c r="S8" s="69">
        <f>D7*R8</f>
        <v>0</v>
      </c>
      <c r="T8" s="70"/>
      <c r="U8" s="71"/>
      <c r="V8" s="72"/>
    </row>
    <row r="9" spans="1:22" ht="129" customHeight="1" x14ac:dyDescent="0.25">
      <c r="A9" s="37"/>
      <c r="B9" s="73">
        <v>2</v>
      </c>
      <c r="C9" s="74" t="s">
        <v>53</v>
      </c>
      <c r="D9" s="75">
        <v>3</v>
      </c>
      <c r="E9" s="76" t="s">
        <v>32</v>
      </c>
      <c r="F9" s="77" t="s">
        <v>43</v>
      </c>
      <c r="G9" s="146"/>
      <c r="H9" s="78" t="s">
        <v>33</v>
      </c>
      <c r="I9" s="61"/>
      <c r="J9" s="62"/>
      <c r="K9" s="63"/>
      <c r="L9" s="64"/>
      <c r="M9" s="65"/>
      <c r="N9" s="65"/>
      <c r="O9" s="66"/>
      <c r="P9" s="79">
        <f>D9*Q9</f>
        <v>66000</v>
      </c>
      <c r="Q9" s="80">
        <v>22000</v>
      </c>
      <c r="R9" s="152"/>
      <c r="S9" s="81">
        <f>D9*R9</f>
        <v>0</v>
      </c>
      <c r="T9" s="82" t="str">
        <f>IF(R9+R10, IF(R9+R10&gt;Q9,"NEVYHOVUJE","VYHOVUJE")," ")</f>
        <v xml:space="preserve"> </v>
      </c>
      <c r="U9" s="71"/>
      <c r="V9" s="72"/>
    </row>
    <row r="10" spans="1:22" ht="60.75" customHeight="1" x14ac:dyDescent="0.25">
      <c r="A10" s="37"/>
      <c r="B10" s="55"/>
      <c r="C10" s="56"/>
      <c r="D10" s="57"/>
      <c r="E10" s="58"/>
      <c r="F10" s="59" t="s">
        <v>37</v>
      </c>
      <c r="G10" s="145"/>
      <c r="H10" s="60" t="s">
        <v>33</v>
      </c>
      <c r="I10" s="61"/>
      <c r="J10" s="62"/>
      <c r="K10" s="63"/>
      <c r="L10" s="64"/>
      <c r="M10" s="65"/>
      <c r="N10" s="65"/>
      <c r="O10" s="66"/>
      <c r="P10" s="67"/>
      <c r="Q10" s="68"/>
      <c r="R10" s="151"/>
      <c r="S10" s="69">
        <f>D9*R10</f>
        <v>0</v>
      </c>
      <c r="T10" s="70"/>
      <c r="U10" s="71"/>
      <c r="V10" s="83"/>
    </row>
    <row r="11" spans="1:22" ht="100.5" customHeight="1" x14ac:dyDescent="0.25">
      <c r="A11" s="37"/>
      <c r="B11" s="84">
        <v>3</v>
      </c>
      <c r="C11" s="85" t="s">
        <v>44</v>
      </c>
      <c r="D11" s="86">
        <v>10</v>
      </c>
      <c r="E11" s="87" t="s">
        <v>32</v>
      </c>
      <c r="F11" s="88" t="s">
        <v>45</v>
      </c>
      <c r="G11" s="147"/>
      <c r="H11" s="89" t="s">
        <v>33</v>
      </c>
      <c r="I11" s="61"/>
      <c r="J11" s="62"/>
      <c r="K11" s="63"/>
      <c r="L11" s="64"/>
      <c r="M11" s="65"/>
      <c r="N11" s="65"/>
      <c r="O11" s="66"/>
      <c r="P11" s="90">
        <f>D11*Q11</f>
        <v>10000</v>
      </c>
      <c r="Q11" s="91">
        <v>1000</v>
      </c>
      <c r="R11" s="153"/>
      <c r="S11" s="92">
        <f>D11*R11</f>
        <v>0</v>
      </c>
      <c r="T11" s="93" t="str">
        <f t="shared" ref="T11:T12" si="0">IF(ISNUMBER(R11), IF(R11&gt;Q11,"NEVYHOVUJE","VYHOVUJE")," ")</f>
        <v xml:space="preserve"> </v>
      </c>
      <c r="U11" s="71"/>
      <c r="V11" s="94" t="s">
        <v>14</v>
      </c>
    </row>
    <row r="12" spans="1:22" ht="118.5" customHeight="1" x14ac:dyDescent="0.25">
      <c r="A12" s="37"/>
      <c r="B12" s="84">
        <v>4</v>
      </c>
      <c r="C12" s="95" t="s">
        <v>46</v>
      </c>
      <c r="D12" s="86">
        <v>10</v>
      </c>
      <c r="E12" s="87" t="s">
        <v>32</v>
      </c>
      <c r="F12" s="88" t="s">
        <v>47</v>
      </c>
      <c r="G12" s="147"/>
      <c r="H12" s="89" t="s">
        <v>33</v>
      </c>
      <c r="I12" s="61"/>
      <c r="J12" s="62"/>
      <c r="K12" s="63"/>
      <c r="L12" s="64"/>
      <c r="M12" s="65"/>
      <c r="N12" s="65"/>
      <c r="O12" s="66"/>
      <c r="P12" s="90">
        <f>D12*Q12</f>
        <v>12000</v>
      </c>
      <c r="Q12" s="91">
        <v>1200</v>
      </c>
      <c r="R12" s="153"/>
      <c r="S12" s="92">
        <f>D12*R12</f>
        <v>0</v>
      </c>
      <c r="T12" s="93" t="str">
        <f t="shared" si="0"/>
        <v xml:space="preserve"> </v>
      </c>
      <c r="U12" s="71"/>
      <c r="V12" s="94" t="s">
        <v>15</v>
      </c>
    </row>
    <row r="13" spans="1:22" ht="90" customHeight="1" x14ac:dyDescent="0.25">
      <c r="A13" s="37"/>
      <c r="B13" s="84">
        <v>5</v>
      </c>
      <c r="C13" s="85" t="s">
        <v>50</v>
      </c>
      <c r="D13" s="86">
        <v>4</v>
      </c>
      <c r="E13" s="87" t="s">
        <v>32</v>
      </c>
      <c r="F13" s="88" t="s">
        <v>48</v>
      </c>
      <c r="G13" s="147"/>
      <c r="H13" s="147"/>
      <c r="I13" s="61"/>
      <c r="J13" s="62"/>
      <c r="K13" s="63"/>
      <c r="L13" s="64"/>
      <c r="M13" s="65"/>
      <c r="N13" s="65"/>
      <c r="O13" s="66"/>
      <c r="P13" s="90">
        <f>D13*Q13</f>
        <v>16000</v>
      </c>
      <c r="Q13" s="91">
        <v>4000</v>
      </c>
      <c r="R13" s="153"/>
      <c r="S13" s="92">
        <f>D13*R13</f>
        <v>0</v>
      </c>
      <c r="T13" s="93" t="str">
        <f t="shared" ref="T13" si="1">IF(ISNUMBER(R13), IF(R13&gt;Q13,"NEVYHOVUJE","VYHOVUJE")," ")</f>
        <v xml:space="preserve"> </v>
      </c>
      <c r="U13" s="71"/>
      <c r="V13" s="96" t="s">
        <v>13</v>
      </c>
    </row>
    <row r="14" spans="1:22" ht="114" customHeight="1" x14ac:dyDescent="0.25">
      <c r="A14" s="37"/>
      <c r="B14" s="84">
        <v>6</v>
      </c>
      <c r="C14" s="85" t="s">
        <v>49</v>
      </c>
      <c r="D14" s="86">
        <v>4</v>
      </c>
      <c r="E14" s="87" t="s">
        <v>32</v>
      </c>
      <c r="F14" s="97" t="s">
        <v>51</v>
      </c>
      <c r="G14" s="147"/>
      <c r="H14" s="147"/>
      <c r="I14" s="61"/>
      <c r="J14" s="62"/>
      <c r="K14" s="63"/>
      <c r="L14" s="64"/>
      <c r="M14" s="65"/>
      <c r="N14" s="65"/>
      <c r="O14" s="66"/>
      <c r="P14" s="90">
        <f>D14*Q14</f>
        <v>28000</v>
      </c>
      <c r="Q14" s="91">
        <v>7000</v>
      </c>
      <c r="R14" s="153"/>
      <c r="S14" s="92">
        <f>D14*R14</f>
        <v>0</v>
      </c>
      <c r="T14" s="93" t="str">
        <f t="shared" ref="T14" si="2">IF(ISNUMBER(R14), IF(R14&gt;Q14,"NEVYHOVUJE","VYHOVUJE")," ")</f>
        <v xml:space="preserve"> </v>
      </c>
      <c r="U14" s="71"/>
      <c r="V14" s="83"/>
    </row>
    <row r="15" spans="1:22" ht="192" customHeight="1" x14ac:dyDescent="0.25">
      <c r="A15" s="37"/>
      <c r="B15" s="73">
        <v>7</v>
      </c>
      <c r="C15" s="74" t="s">
        <v>54</v>
      </c>
      <c r="D15" s="75">
        <v>1</v>
      </c>
      <c r="E15" s="76" t="s">
        <v>32</v>
      </c>
      <c r="F15" s="77" t="s">
        <v>55</v>
      </c>
      <c r="G15" s="146"/>
      <c r="H15" s="147"/>
      <c r="I15" s="61"/>
      <c r="J15" s="62"/>
      <c r="K15" s="63"/>
      <c r="L15" s="64"/>
      <c r="M15" s="65"/>
      <c r="N15" s="65"/>
      <c r="O15" s="66"/>
      <c r="P15" s="79">
        <f>D15*Q15</f>
        <v>28000</v>
      </c>
      <c r="Q15" s="80">
        <v>28000</v>
      </c>
      <c r="R15" s="152"/>
      <c r="S15" s="81">
        <f>D15*R15</f>
        <v>0</v>
      </c>
      <c r="T15" s="82" t="str">
        <f>IF(R15+R16, IF(R15+R16&gt;Q15,"NEVYHOVUJE","VYHOVUJE")," ")</f>
        <v xml:space="preserve"> </v>
      </c>
      <c r="U15" s="71"/>
      <c r="V15" s="96" t="s">
        <v>11</v>
      </c>
    </row>
    <row r="16" spans="1:22" ht="67.5" customHeight="1" x14ac:dyDescent="0.25">
      <c r="A16" s="37"/>
      <c r="B16" s="55"/>
      <c r="C16" s="56"/>
      <c r="D16" s="57"/>
      <c r="E16" s="58"/>
      <c r="F16" s="59" t="s">
        <v>37</v>
      </c>
      <c r="G16" s="145"/>
      <c r="H16" s="60" t="s">
        <v>33</v>
      </c>
      <c r="I16" s="61"/>
      <c r="J16" s="62"/>
      <c r="K16" s="63"/>
      <c r="L16" s="64"/>
      <c r="M16" s="65"/>
      <c r="N16" s="65"/>
      <c r="O16" s="66"/>
      <c r="P16" s="67"/>
      <c r="Q16" s="68"/>
      <c r="R16" s="154"/>
      <c r="S16" s="98">
        <f>D15*R16</f>
        <v>0</v>
      </c>
      <c r="T16" s="70"/>
      <c r="U16" s="71"/>
      <c r="V16" s="72"/>
    </row>
    <row r="17" spans="1:22" ht="223.5" customHeight="1" x14ac:dyDescent="0.25">
      <c r="A17" s="37"/>
      <c r="B17" s="99">
        <v>8</v>
      </c>
      <c r="C17" s="61" t="s">
        <v>56</v>
      </c>
      <c r="D17" s="100">
        <v>1</v>
      </c>
      <c r="E17" s="101" t="s">
        <v>32</v>
      </c>
      <c r="F17" s="102" t="s">
        <v>57</v>
      </c>
      <c r="G17" s="148"/>
      <c r="H17" s="148"/>
      <c r="I17" s="61"/>
      <c r="J17" s="62"/>
      <c r="K17" s="63"/>
      <c r="L17" s="64"/>
      <c r="M17" s="65"/>
      <c r="N17" s="65"/>
      <c r="O17" s="66"/>
      <c r="P17" s="79">
        <f>D17*Q17</f>
        <v>55000</v>
      </c>
      <c r="Q17" s="80">
        <v>55000</v>
      </c>
      <c r="R17" s="152"/>
      <c r="S17" s="81">
        <f>D17*R17</f>
        <v>0</v>
      </c>
      <c r="T17" s="82" t="str">
        <f>IF(R17+R18, IF(R17+R18&gt;Q17,"NEVYHOVUJE","VYHOVUJE")," ")</f>
        <v xml:space="preserve"> </v>
      </c>
      <c r="U17" s="71"/>
      <c r="V17" s="72"/>
    </row>
    <row r="18" spans="1:22" ht="68.25" customHeight="1" thickBot="1" x14ac:dyDescent="0.3">
      <c r="A18" s="37"/>
      <c r="B18" s="103"/>
      <c r="C18" s="104"/>
      <c r="D18" s="105"/>
      <c r="E18" s="106"/>
      <c r="F18" s="107" t="s">
        <v>37</v>
      </c>
      <c r="G18" s="149"/>
      <c r="H18" s="108" t="s">
        <v>33</v>
      </c>
      <c r="I18" s="104"/>
      <c r="J18" s="109"/>
      <c r="K18" s="110"/>
      <c r="L18" s="111"/>
      <c r="M18" s="112"/>
      <c r="N18" s="112"/>
      <c r="O18" s="113"/>
      <c r="P18" s="114"/>
      <c r="Q18" s="115"/>
      <c r="R18" s="155"/>
      <c r="S18" s="116">
        <f>D17*R18</f>
        <v>0</v>
      </c>
      <c r="T18" s="117"/>
      <c r="U18" s="118"/>
      <c r="V18" s="119"/>
    </row>
    <row r="19" spans="1:22" ht="17.45" customHeight="1" thickTop="1" thickBot="1" x14ac:dyDescent="0.3">
      <c r="B19" s="120"/>
      <c r="C19" s="1"/>
      <c r="D19" s="1"/>
      <c r="E19" s="1"/>
      <c r="F19" s="1"/>
      <c r="G19" s="1"/>
      <c r="H19" s="1"/>
      <c r="I19" s="1"/>
      <c r="J19" s="1"/>
      <c r="N19" s="1"/>
      <c r="O19" s="1"/>
      <c r="P19" s="1"/>
    </row>
    <row r="20" spans="1:22" ht="51.75" customHeight="1" thickTop="1" thickBot="1" x14ac:dyDescent="0.3">
      <c r="B20" s="121" t="s">
        <v>28</v>
      </c>
      <c r="C20" s="121"/>
      <c r="D20" s="121"/>
      <c r="E20" s="121"/>
      <c r="F20" s="121"/>
      <c r="G20" s="121"/>
      <c r="H20" s="122"/>
      <c r="I20" s="122"/>
      <c r="J20" s="123"/>
      <c r="K20" s="123"/>
      <c r="L20" s="27"/>
      <c r="M20" s="27"/>
      <c r="N20" s="27"/>
      <c r="O20" s="124"/>
      <c r="P20" s="124"/>
      <c r="Q20" s="125" t="s">
        <v>9</v>
      </c>
      <c r="R20" s="126" t="s">
        <v>10</v>
      </c>
      <c r="S20" s="127"/>
      <c r="T20" s="128"/>
      <c r="U20" s="129"/>
      <c r="V20" s="130"/>
    </row>
    <row r="21" spans="1:22" ht="50.45" customHeight="1" thickTop="1" thickBot="1" x14ac:dyDescent="0.3">
      <c r="B21" s="131" t="s">
        <v>27</v>
      </c>
      <c r="C21" s="131"/>
      <c r="D21" s="131"/>
      <c r="E21" s="131"/>
      <c r="F21" s="131"/>
      <c r="G21" s="131"/>
      <c r="H21" s="131"/>
      <c r="I21" s="132"/>
      <c r="L21" s="7"/>
      <c r="M21" s="7"/>
      <c r="N21" s="7"/>
      <c r="O21" s="133"/>
      <c r="P21" s="133"/>
      <c r="Q21" s="134">
        <f>SUM(P7:P18)</f>
        <v>290000</v>
      </c>
      <c r="R21" s="135">
        <f>SUM(S7:S18)</f>
        <v>0</v>
      </c>
      <c r="S21" s="136"/>
      <c r="T21" s="137"/>
    </row>
    <row r="22" spans="1:22" ht="15.75" thickTop="1" x14ac:dyDescent="0.25">
      <c r="B22" s="138" t="s">
        <v>30</v>
      </c>
      <c r="C22" s="138"/>
      <c r="D22" s="138"/>
      <c r="E22" s="138"/>
      <c r="F22" s="138"/>
      <c r="G22" s="138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1:22" x14ac:dyDescent="0.25">
      <c r="B23" s="139"/>
      <c r="C23" s="139"/>
      <c r="D23" s="139"/>
      <c r="E23" s="139"/>
      <c r="F23" s="139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1:22" x14ac:dyDescent="0.25">
      <c r="B24" s="139"/>
      <c r="C24" s="139"/>
      <c r="D24" s="139"/>
      <c r="E24" s="139"/>
      <c r="F24" s="139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1:22" x14ac:dyDescent="0.25">
      <c r="B25" s="140"/>
      <c r="C25" s="141"/>
      <c r="D25" s="141"/>
      <c r="E25" s="141"/>
      <c r="F25" s="141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1:22" ht="19.899999999999999" customHeight="1" x14ac:dyDescent="0.25">
      <c r="C26" s="123"/>
      <c r="D26" s="142"/>
      <c r="E26" s="123"/>
      <c r="F26" s="123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1:22" ht="19.899999999999999" customHeight="1" x14ac:dyDescent="0.25">
      <c r="C27" s="123"/>
      <c r="D27" s="142"/>
      <c r="E27" s="123"/>
      <c r="F27" s="123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1:22" ht="19.899999999999999" customHeight="1" x14ac:dyDescent="0.25">
      <c r="C28" s="123"/>
      <c r="D28" s="142"/>
      <c r="E28" s="123"/>
      <c r="F28" s="123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1:22" ht="19.899999999999999" customHeight="1" x14ac:dyDescent="0.25">
      <c r="C29" s="123"/>
      <c r="D29" s="142"/>
      <c r="E29" s="123"/>
      <c r="F29" s="123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1:22" ht="19.899999999999999" customHeight="1" x14ac:dyDescent="0.25">
      <c r="C30" s="123"/>
      <c r="D30" s="142"/>
      <c r="E30" s="123"/>
      <c r="F30" s="123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1:22" ht="19.899999999999999" customHeight="1" x14ac:dyDescent="0.25">
      <c r="C31" s="123"/>
      <c r="D31" s="142"/>
      <c r="E31" s="123"/>
      <c r="F31" s="123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1:22" ht="19.899999999999999" customHeight="1" x14ac:dyDescent="0.25">
      <c r="C32" s="123"/>
      <c r="D32" s="142"/>
      <c r="E32" s="123"/>
      <c r="F32" s="123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23"/>
      <c r="D33" s="142"/>
      <c r="E33" s="123"/>
      <c r="F33" s="123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23"/>
      <c r="D34" s="142"/>
      <c r="E34" s="123"/>
      <c r="F34" s="123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23"/>
      <c r="D35" s="142"/>
      <c r="E35" s="123"/>
      <c r="F35" s="123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23"/>
      <c r="D36" s="142"/>
      <c r="E36" s="123"/>
      <c r="F36" s="123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23"/>
      <c r="D37" s="142"/>
      <c r="E37" s="123"/>
      <c r="F37" s="123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23"/>
      <c r="D38" s="142"/>
      <c r="E38" s="123"/>
      <c r="F38" s="123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23"/>
      <c r="D39" s="142"/>
      <c r="E39" s="123"/>
      <c r="F39" s="123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23"/>
      <c r="D40" s="142"/>
      <c r="E40" s="123"/>
      <c r="F40" s="123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23"/>
      <c r="D41" s="142"/>
      <c r="E41" s="123"/>
      <c r="F41" s="123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23"/>
      <c r="D42" s="142"/>
      <c r="E42" s="123"/>
      <c r="F42" s="123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23"/>
      <c r="D43" s="142"/>
      <c r="E43" s="123"/>
      <c r="F43" s="123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23"/>
      <c r="D44" s="142"/>
      <c r="E44" s="123"/>
      <c r="F44" s="123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23"/>
      <c r="D45" s="142"/>
      <c r="E45" s="123"/>
      <c r="F45" s="123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23"/>
      <c r="D46" s="142"/>
      <c r="E46" s="123"/>
      <c r="F46" s="123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23"/>
      <c r="D47" s="142"/>
      <c r="E47" s="123"/>
      <c r="F47" s="123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23"/>
      <c r="D48" s="142"/>
      <c r="E48" s="123"/>
      <c r="F48" s="123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23"/>
      <c r="D49" s="142"/>
      <c r="E49" s="123"/>
      <c r="F49" s="123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23"/>
      <c r="D50" s="142"/>
      <c r="E50" s="123"/>
      <c r="F50" s="123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23"/>
      <c r="D51" s="142"/>
      <c r="E51" s="123"/>
      <c r="F51" s="123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23"/>
      <c r="D52" s="142"/>
      <c r="E52" s="123"/>
      <c r="F52" s="123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23"/>
      <c r="D53" s="142"/>
      <c r="E53" s="123"/>
      <c r="F53" s="123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23"/>
      <c r="D54" s="142"/>
      <c r="E54" s="123"/>
      <c r="F54" s="123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23"/>
      <c r="D55" s="142"/>
      <c r="E55" s="123"/>
      <c r="F55" s="123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23"/>
      <c r="D56" s="142"/>
      <c r="E56" s="123"/>
      <c r="F56" s="123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23"/>
      <c r="D57" s="142"/>
      <c r="E57" s="123"/>
      <c r="F57" s="123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23"/>
      <c r="D58" s="142"/>
      <c r="E58" s="123"/>
      <c r="F58" s="123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23"/>
      <c r="D59" s="142"/>
      <c r="E59" s="123"/>
      <c r="F59" s="123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23"/>
      <c r="D60" s="142"/>
      <c r="E60" s="123"/>
      <c r="F60" s="123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23"/>
      <c r="D61" s="142"/>
      <c r="E61" s="123"/>
      <c r="F61" s="123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23"/>
      <c r="D62" s="142"/>
      <c r="E62" s="123"/>
      <c r="F62" s="123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23"/>
      <c r="D63" s="142"/>
      <c r="E63" s="123"/>
      <c r="F63" s="123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23"/>
      <c r="D64" s="142"/>
      <c r="E64" s="123"/>
      <c r="F64" s="123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23"/>
      <c r="D65" s="142"/>
      <c r="E65" s="123"/>
      <c r="F65" s="123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23"/>
      <c r="D66" s="142"/>
      <c r="E66" s="123"/>
      <c r="F66" s="123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23"/>
      <c r="D67" s="142"/>
      <c r="E67" s="123"/>
      <c r="F67" s="123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23"/>
      <c r="D68" s="142"/>
      <c r="E68" s="123"/>
      <c r="F68" s="123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23"/>
      <c r="D69" s="142"/>
      <c r="E69" s="123"/>
      <c r="F69" s="123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23"/>
      <c r="D70" s="142"/>
      <c r="E70" s="123"/>
      <c r="F70" s="123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23"/>
      <c r="D71" s="142"/>
      <c r="E71" s="123"/>
      <c r="F71" s="123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23"/>
      <c r="D72" s="142"/>
      <c r="E72" s="123"/>
      <c r="F72" s="123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23"/>
      <c r="D73" s="142"/>
      <c r="E73" s="123"/>
      <c r="F73" s="123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23"/>
      <c r="D74" s="142"/>
      <c r="E74" s="123"/>
      <c r="F74" s="123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23"/>
      <c r="D75" s="142"/>
      <c r="E75" s="123"/>
      <c r="F75" s="123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23"/>
      <c r="D76" s="142"/>
      <c r="E76" s="123"/>
      <c r="F76" s="123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23"/>
      <c r="D77" s="142"/>
      <c r="E77" s="123"/>
      <c r="F77" s="123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23"/>
      <c r="D78" s="142"/>
      <c r="E78" s="123"/>
      <c r="F78" s="123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23"/>
      <c r="D79" s="142"/>
      <c r="E79" s="123"/>
      <c r="F79" s="123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23"/>
      <c r="D80" s="142"/>
      <c r="E80" s="123"/>
      <c r="F80" s="123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23"/>
      <c r="D81" s="142"/>
      <c r="E81" s="123"/>
      <c r="F81" s="123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23"/>
      <c r="D82" s="142"/>
      <c r="E82" s="123"/>
      <c r="F82" s="123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23"/>
      <c r="D83" s="142"/>
      <c r="E83" s="123"/>
      <c r="F83" s="123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23"/>
      <c r="D84" s="142"/>
      <c r="E84" s="123"/>
      <c r="F84" s="123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23"/>
      <c r="D85" s="142"/>
      <c r="E85" s="123"/>
      <c r="F85" s="123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23"/>
      <c r="D86" s="142"/>
      <c r="E86" s="123"/>
      <c r="F86" s="123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23"/>
      <c r="D87" s="142"/>
      <c r="E87" s="123"/>
      <c r="F87" s="123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23"/>
      <c r="D88" s="142"/>
      <c r="E88" s="123"/>
      <c r="F88" s="123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23"/>
      <c r="D89" s="142"/>
      <c r="E89" s="123"/>
      <c r="F89" s="123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23"/>
      <c r="D90" s="142"/>
      <c r="E90" s="123"/>
      <c r="F90" s="123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23"/>
      <c r="D91" s="142"/>
      <c r="E91" s="123"/>
      <c r="F91" s="123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23"/>
      <c r="D92" s="142"/>
      <c r="E92" s="123"/>
      <c r="F92" s="123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23"/>
      <c r="D93" s="142"/>
      <c r="E93" s="123"/>
      <c r="F93" s="123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23"/>
      <c r="D94" s="142"/>
      <c r="E94" s="123"/>
      <c r="F94" s="123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23"/>
      <c r="D95" s="142"/>
      <c r="E95" s="123"/>
      <c r="F95" s="123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23"/>
      <c r="D96" s="142"/>
      <c r="E96" s="123"/>
      <c r="F96" s="123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23"/>
      <c r="D97" s="142"/>
      <c r="E97" s="123"/>
      <c r="F97" s="123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23"/>
      <c r="D98" s="142"/>
      <c r="E98" s="123"/>
      <c r="F98" s="123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23"/>
      <c r="D99" s="142"/>
      <c r="E99" s="123"/>
      <c r="F99" s="123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123"/>
      <c r="D100" s="142"/>
      <c r="E100" s="123"/>
      <c r="F100" s="123"/>
      <c r="G100" s="16"/>
      <c r="H100" s="16"/>
      <c r="I100" s="11"/>
      <c r="J100" s="11"/>
      <c r="K100" s="11"/>
      <c r="L100" s="11"/>
      <c r="M100" s="11"/>
      <c r="N100" s="17"/>
      <c r="O100" s="17"/>
      <c r="P100" s="17"/>
      <c r="Q100" s="11"/>
      <c r="R100" s="11"/>
      <c r="S100" s="11"/>
    </row>
    <row r="101" spans="3:19" ht="19.899999999999999" customHeight="1" x14ac:dyDescent="0.25">
      <c r="C101" s="123"/>
      <c r="D101" s="142"/>
      <c r="E101" s="123"/>
      <c r="F101" s="123"/>
      <c r="G101" s="16"/>
      <c r="H101" s="16"/>
      <c r="I101" s="11"/>
      <c r="J101" s="11"/>
      <c r="K101" s="11"/>
      <c r="L101" s="11"/>
      <c r="M101" s="11"/>
      <c r="N101" s="17"/>
      <c r="O101" s="17"/>
      <c r="P101" s="17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</sheetData>
  <sheetProtection algorithmName="SHA-512" hashValue="tUAqrXi+VhsaLcK3dmBcpTxitGcduN2rRKW1Nxv/fcPLqgh+BaoKFNZlgHL+9418xp7yUQ8uXtauh4KUcTX5vA==" saltValue="nCU6Z8MvHO1TB1SR1vGVdg==" spinCount="100000" sheet="1" objects="1" scenarios="1"/>
  <mergeCells count="46">
    <mergeCell ref="V13:V14"/>
    <mergeCell ref="U7:U18"/>
    <mergeCell ref="V15:V18"/>
    <mergeCell ref="V7:V10"/>
    <mergeCell ref="B1:D1"/>
    <mergeCell ref="G5:H5"/>
    <mergeCell ref="L7:L18"/>
    <mergeCell ref="M7:M18"/>
    <mergeCell ref="B17:B18"/>
    <mergeCell ref="C17:C18"/>
    <mergeCell ref="D17:D18"/>
    <mergeCell ref="E17:E18"/>
    <mergeCell ref="I7:I18"/>
    <mergeCell ref="B9:B10"/>
    <mergeCell ref="B22:G22"/>
    <mergeCell ref="R21:T21"/>
    <mergeCell ref="R20:T20"/>
    <mergeCell ref="B20:G20"/>
    <mergeCell ref="B21:H21"/>
    <mergeCell ref="C9:C10"/>
    <mergeCell ref="D9:D10"/>
    <mergeCell ref="E9:E10"/>
    <mergeCell ref="B7:B8"/>
    <mergeCell ref="C7:C8"/>
    <mergeCell ref="D7:D8"/>
    <mergeCell ref="E7:E8"/>
    <mergeCell ref="B15:B16"/>
    <mergeCell ref="C15:C16"/>
    <mergeCell ref="D15:D16"/>
    <mergeCell ref="E15:E16"/>
    <mergeCell ref="Q15:Q16"/>
    <mergeCell ref="P15:P16"/>
    <mergeCell ref="N7:N18"/>
    <mergeCell ref="O7:O18"/>
    <mergeCell ref="T15:T16"/>
    <mergeCell ref="J7:J18"/>
    <mergeCell ref="K7:K18"/>
    <mergeCell ref="Q7:Q8"/>
    <mergeCell ref="P7:P8"/>
    <mergeCell ref="T7:T8"/>
    <mergeCell ref="P9:P10"/>
    <mergeCell ref="Q9:Q10"/>
    <mergeCell ref="T9:T10"/>
    <mergeCell ref="P17:P18"/>
    <mergeCell ref="Q17:Q18"/>
    <mergeCell ref="T17:T18"/>
  </mergeCells>
  <conditionalFormatting sqref="R7:R18 G7:H18">
    <cfRule type="notContainsBlanks" dxfId="7" priority="81">
      <formula>LEN(TRIM(G7))&gt;0</formula>
    </cfRule>
    <cfRule type="notContainsBlanks" dxfId="6" priority="82">
      <formula>LEN(TRIM(G7))&gt;0</formula>
    </cfRule>
    <cfRule type="containsBlanks" dxfId="5" priority="84">
      <formula>LEN(TRIM(G7))=0</formula>
    </cfRule>
  </conditionalFormatting>
  <conditionalFormatting sqref="G7:H18">
    <cfRule type="notContainsBlanks" dxfId="4" priority="80">
      <formula>LEN(TRIM(G7))&gt;0</formula>
    </cfRule>
  </conditionalFormatting>
  <conditionalFormatting sqref="T7 T9">
    <cfRule type="cellIs" dxfId="3" priority="3" operator="equal">
      <formula>"NEVYHOVUJE"</formula>
    </cfRule>
    <cfRule type="cellIs" dxfId="2" priority="4" operator="equal">
      <formula>"VYHOVUJE"</formula>
    </cfRule>
  </conditionalFormatting>
  <conditionalFormatting sqref="T11:T15 T17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 E9 E11:E13" xr:uid="{349A6282-9232-40B5-B155-0C95E3B5B228}">
      <formula1>"ks,bal,sada,m,"</formula1>
    </dataValidation>
    <dataValidation type="list" allowBlank="1" showInputMessage="1" showErrorMessage="1" sqref="J7" xr:uid="{06A1CED1-D9C4-4A2A-82DB-7F9A757A3F6A}">
      <formula1>"ANO,NE"</formula1>
    </dataValidation>
  </dataValidations>
  <hyperlinks>
    <hyperlink ref="H6" location="'Výpočetní technika'!B21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6" orientation="landscape" r:id="rId1"/>
  <ignoredErrors>
    <ignoredError sqref="S8:S10 S16:S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 V11:V13 V15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2025-08-19T04:45:48Z</cp:lastPrinted>
  <dcterms:created xsi:type="dcterms:W3CDTF">2014-03-05T12:43:32Z</dcterms:created>
  <dcterms:modified xsi:type="dcterms:W3CDTF">2025-09-02T08:19:33Z</dcterms:modified>
</cp:coreProperties>
</file>