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142-2025\Změna ZD\"/>
    </mc:Choice>
  </mc:AlternateContent>
  <xr:revisionPtr revIDLastSave="0" documentId="13_ncr:1_{2B192D6D-8CC5-44A4-9F10-974AFD8EF38A}" xr6:coauthVersionLast="47" xr6:coauthVersionMax="47" xr10:uidLastSave="{00000000-0000-0000-0000-000000000000}"/>
  <bookViews>
    <workbookView xWindow="1650" yWindow="1155" windowWidth="25890" windowHeight="1599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1" l="1"/>
  <c r="S10" i="1"/>
  <c r="T7" i="1" l="1"/>
  <c r="S8" i="1"/>
  <c r="P13" i="1" l="1"/>
  <c r="P12" i="1"/>
  <c r="P11" i="1"/>
  <c r="P9" i="1"/>
  <c r="P7" i="1"/>
  <c r="Q16" i="1" l="1"/>
  <c r="S13" i="1"/>
  <c r="T13" i="1"/>
  <c r="S7" i="1" l="1"/>
  <c r="S9" i="1"/>
  <c r="S11" i="1"/>
  <c r="T11" i="1"/>
  <c r="S12" i="1"/>
  <c r="T12" i="1"/>
  <c r="R16" i="1" l="1"/>
</calcChain>
</file>

<file path=xl/sharedStrings.xml><?xml version="1.0" encoding="utf-8"?>
<sst xmlns="http://schemas.openxmlformats.org/spreadsheetml/2006/main" count="69" uniqueCount="58">
  <si>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</si>
  <si>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</si>
  <si>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</si>
  <si>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</si>
  <si>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</si>
  <si>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</si>
  <si>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</si>
  <si>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</si>
  <si>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</si>
  <si>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</si>
  <si>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</si>
  <si>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</si>
  <si>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30213300-8 - Stolní počítač </t>
  </si>
  <si>
    <t>30231000-7 - Počítačové monitory a konzoly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</si>
  <si>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</si>
  <si>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</si>
  <si>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</si>
  <si>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</si>
  <si>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</si>
  <si>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</si>
  <si>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</si>
  <si>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</si>
  <si>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</si>
  <si>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</si>
  <si>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</si>
  <si>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</si>
  <si>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</si>
  <si>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</si>
  <si>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</si>
  <si>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</si>
  <si>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</si>
  <si>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</si>
  <si>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</si>
  <si>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</si>
  <si>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</si>
  <si>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Samostatná faktura</t>
  </si>
  <si>
    <t>Notebook</t>
  </si>
  <si>
    <t xml:space="preserve">Příloha č. 2 Kupní smlouvy - technická specifikace
Výpočetní technika (III.) 142 - 2025 </t>
  </si>
  <si>
    <t>Stolní počítač s klávesnicí a myší - bez monitoru</t>
  </si>
  <si>
    <t>PhDr. Jan Mašek, Ph.D.,
Tel.: 604 868 346,
37763 6473</t>
  </si>
  <si>
    <t>Klatovská třída 51, 
301 00 Plzeň,
Fakulta pedagogická - Katedra výtvarné výchovy a kultury,
místnost KL 326</t>
  </si>
  <si>
    <t>30 dní</t>
  </si>
  <si>
    <t>Operační systém Windows 11, předinstalovaný (nesmí to být licence typu K12 (EDU)).
OS Windows požadujeme z důvodu kompatibility s interními aplikacemi ZČU (Stag, Magion,...).</t>
  </si>
  <si>
    <t>Drátová CZ klávesnice</t>
  </si>
  <si>
    <t>Drátová 3 tlačítková myš</t>
  </si>
  <si>
    <t xml:space="preserve">Rozšířená záruka NBD on-site na 5 let na celé PC včetně grafické karty. </t>
  </si>
  <si>
    <t>14 dnÍ</t>
  </si>
  <si>
    <t>Ing. Andrea Šimková,
Tel.: 37763 1201</t>
  </si>
  <si>
    <t xml:space="preserve">
Univerzitní 22, 
301 00 Plzeň,
budova Fakulty strojní - Odbor právní
2.NP - místnost UU 207</t>
  </si>
  <si>
    <t>Operační systém Windows 64-bit, předinstalovaný (Windows 10 nebo vyšší, nesmí to být licence typu K12 (EDU)).
OS Windows požadujeme z důvodu kompatibility s interními aplikacemi ZČU (Stag, Magion,...).
Existence ovladačů použitého HW ve Windows 10 a vyšší verze Windows.</t>
  </si>
  <si>
    <t>Záruka na zboží 36 měsíců, 
servis NBD on site.</t>
  </si>
  <si>
    <t>Provedení notebooku klasické.
Výkon procesoru v Passmark CPU vice než 20 000 bodů (platné ke dni 14.1.2025).
Operační paměť minimálně 16 GB.
Disk SSD disk o kapacitě minimálně 512 GB.
Integrovaná wifi karta.
Display min. Full HD 15,6" s rozlišením 1920 x 1200, provedení matné.
Webkamera a mikrofon.
Síťová karta 1 Gb/s Ethernet s podporou PXE.
Konektor RJ-45 integrovaný přímo na těle NTB.
Mminimálně 2x USB-A port a 1x USB-C, USB-C musí umožňovat napájení a přenos obrazu.
Kovový nebo kompozitní vnitřní rám.
CZ Klávesnice s numerickou části s podsvícením nebo alternativním způsobem zlepšení viditelnosti ve tmě.
Touchpad.
Klávesnice musí být odolná proti polití.
Notebook musí obsahovat digitální grafický výstup.
Podpora prostřednictvím internetu musí umožňovat stahování ovladačů a manuálu z internetu adresně pro konkrétní zadaný typ (sériové číslo) zařízení.
Záruka 36 měsíců, servis NBD on site.</t>
  </si>
  <si>
    <t>Monitor LCD 24" 16:10</t>
  </si>
  <si>
    <r>
      <t xml:space="preserve">Velikost úhlopříčky 24", rozlišení WUXGA (1920x1200), rozhraní DVI nebo displayport, USB hub, jas min. 300 cd/m2, typ panelu IPS.
Displayport kabel musí byt součástí dodávky.
Záruka 3 roky.
</t>
    </r>
    <r>
      <rPr>
        <b/>
        <sz val="11"/>
        <color theme="1"/>
        <rFont val="Calibri"/>
        <family val="2"/>
        <charset val="238"/>
        <scheme val="minor"/>
      </rPr>
      <t>Kompatibilní s notebookem pol.č. 2.</t>
    </r>
  </si>
  <si>
    <t>Záruka na zboží 36 měsíců.</t>
  </si>
  <si>
    <r>
      <t>Drátová 3 tlačítková myš</t>
    </r>
    <r>
      <rPr>
        <b/>
        <sz val="11"/>
        <color theme="1"/>
        <rFont val="Calibri"/>
        <family val="2"/>
        <charset val="238"/>
        <scheme val="minor"/>
      </rPr>
      <t xml:space="preserve"> kompatibilní s notebookem pol.č. 2.</t>
    </r>
  </si>
  <si>
    <r>
      <t>Drátová CZ klávesnice</t>
    </r>
    <r>
      <rPr>
        <b/>
        <sz val="11"/>
        <color theme="1"/>
        <rFont val="Calibri"/>
        <family val="2"/>
        <charset val="238"/>
        <scheme val="minor"/>
      </rPr>
      <t xml:space="preserve"> kompatibilní s notebookem pol.č. 2.</t>
    </r>
  </si>
  <si>
    <r>
      <t xml:space="preserve">Min. 14 jádrový procesor (6x výkonné jádro), výkon min. </t>
    </r>
    <r>
      <rPr>
        <sz val="11"/>
        <color rgb="FFFF0000"/>
        <rFont val="Calibri"/>
        <family val="2"/>
        <charset val="238"/>
        <scheme val="minor"/>
      </rPr>
      <t xml:space="preserve">39 000 </t>
    </r>
    <r>
      <rPr>
        <sz val="11"/>
        <color theme="1"/>
        <rFont val="Calibri"/>
        <family val="2"/>
        <charset val="238"/>
        <scheme val="minor"/>
      </rPr>
      <t>bodů v https://www.cpubenchmark.net (k</t>
    </r>
    <r>
      <rPr>
        <sz val="11"/>
        <color rgb="FFFF0000"/>
        <rFont val="Calibri"/>
        <family val="2"/>
        <charset val="238"/>
        <scheme val="minor"/>
      </rPr>
      <t xml:space="preserve"> 19.8.2025</t>
    </r>
    <r>
      <rPr>
        <sz val="11"/>
        <color theme="1"/>
        <rFont val="Calibri"/>
        <family val="2"/>
        <charset val="238"/>
        <scheme val="minor"/>
      </rPr>
      <t>).
RAM 1x 32GB, DDR5, 5600 MHz, 1x volný slot pro rozšíření.
SSD min. 500GB PCIe NVMe.
Dedikovaná grafická karta, min. 3 840 stream procesorů, typ chipsetu NVIDIA GeForce (z důvodu plné kompatibility s používaným SW), paměť min. 8GB GDDR7, DirectX 12 Ultimate, OpenGL 4.6.
DLSS 4, aktivní chlazení, počet výstupů obrazu min. 3.
Konektivita: 
vpředu: 4x USB-A (10 Gbps), 2x USB-C (20 Gbps), Combo audio jack pro sluchátka s mikrofonem, 
vzadu: RJ45, min. 4x USB-A.
Zdroj 500W.
Rozšířená záruka NBD on-site na 5 let na celé PC včetně grafické karty. 
Drátová klávesnice součástí balení.
Optická myš, drátová USB, odezva max. 3 ms, 7 tlačítek, tlačítko pro změnu dpi (400, 800, 1200, 1600 a 2000 DPI), klasické kolečko, kabel s textilním opletem.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</si>
</sst>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4" xfId="0" applyNumberForma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left" vertical="center" wrapText="1" indent="1"/>
    </xf>
    <xf numFmtId="0" fontId="4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15" fillId="6" borderId="17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2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3" fontId="0" fillId="3" borderId="26" xfId="0" applyNumberFormat="1" applyFill="1" applyBorder="1" applyAlignment="1" applyProtection="1">
      <alignment horizontal="center" vertical="center" wrapText="1"/>
    </xf>
    <xf numFmtId="0" fontId="0" fillId="3" borderId="26" xfId="0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left" vertical="center" wrapText="1" indent="1"/>
    </xf>
    <xf numFmtId="0" fontId="26" fillId="4" borderId="26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15" fillId="6" borderId="26" xfId="0" applyFont="1" applyFill="1" applyBorder="1" applyAlignment="1" applyProtection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 wrapText="1"/>
    </xf>
    <xf numFmtId="0" fontId="12" fillId="3" borderId="26" xfId="0" applyFont="1" applyFill="1" applyBorder="1" applyAlignment="1" applyProtection="1">
      <alignment horizontal="center" vertical="center" wrapText="1"/>
    </xf>
    <xf numFmtId="164" fontId="0" fillId="0" borderId="26" xfId="0" applyNumberFormat="1" applyBorder="1" applyAlignment="1" applyProtection="1">
      <alignment horizontal="right" vertical="center" indent="1"/>
    </xf>
    <xf numFmtId="164" fontId="0" fillId="3" borderId="26" xfId="0" applyNumberFormat="1" applyFill="1" applyBorder="1" applyAlignment="1" applyProtection="1">
      <alignment horizontal="right" vertical="center" indent="1"/>
    </xf>
    <xf numFmtId="165" fontId="0" fillId="0" borderId="26" xfId="0" applyNumberFormat="1" applyBorder="1" applyAlignment="1" applyProtection="1">
      <alignment horizontal="right" vertical="center" indent="1"/>
    </xf>
    <xf numFmtId="0" fontId="0" fillId="0" borderId="26" xfId="0" applyBorder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3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3" fontId="0" fillId="3" borderId="23" xfId="0" applyNumberForma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left" vertical="center" wrapText="1" indent="1"/>
    </xf>
    <xf numFmtId="0" fontId="26" fillId="4" borderId="23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23" xfId="0" applyNumberFormat="1" applyBorder="1" applyAlignment="1" applyProtection="1">
      <alignment horizontal="right" vertical="center" indent="1"/>
    </xf>
    <xf numFmtId="164" fontId="0" fillId="3" borderId="23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6" fillId="4" borderId="15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26" fillId="4" borderId="2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27" xfId="0" applyFont="1" applyFill="1" applyBorder="1" applyAlignment="1" applyProtection="1">
      <alignment horizontal="left" vertical="center" wrapText="1" indent="1"/>
      <protection locked="0"/>
    </xf>
    <xf numFmtId="0" fontId="16" fillId="4" borderId="26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23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0" fontId="16" fillId="4" borderId="21" xfId="0" applyFont="1" applyFill="1" applyBorder="1" applyAlignment="1" applyProtection="1">
      <alignment horizontal="left" vertical="center" wrapText="1" indent="1"/>
      <protection locked="0"/>
    </xf>
    <xf numFmtId="0" fontId="26" fillId="4" borderId="27" xfId="0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G1" zoomScale="62" zoomScaleNormal="62" workbookViewId="0">
      <selection activeCell="R13" sqref="R7:R13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164" customWidth="1"/>
    <col min="5" max="5" width="10.5703125" style="22" customWidth="1"/>
    <col min="6" max="6" width="137" style="4" customWidth="1"/>
    <col min="7" max="7" width="38.7109375" style="6" customWidth="1"/>
    <col min="8" max="8" width="27.42578125" style="6" customWidth="1"/>
    <col min="9" max="9" width="22.85546875" style="6" customWidth="1"/>
    <col min="10" max="10" width="15.28515625" style="4" customWidth="1"/>
    <col min="11" max="11" width="28.28515625" style="1" hidden="1" customWidth="1"/>
    <col min="12" max="12" width="31" style="1" customWidth="1"/>
    <col min="13" max="13" width="29.140625" style="1" customWidth="1"/>
    <col min="14" max="14" width="31.7109375" style="6" customWidth="1"/>
    <col min="15" max="15" width="27.28515625" style="6" customWidth="1"/>
    <col min="16" max="16" width="21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4.7109375" style="1" hidden="1" customWidth="1"/>
    <col min="22" max="22" width="38.5703125" style="17" customWidth="1"/>
    <col min="23" max="16384" width="9.140625" style="1"/>
  </cols>
  <sheetData>
    <row r="1" spans="1:22" ht="40.9" customHeight="1" x14ac:dyDescent="0.25">
      <c r="B1" s="2" t="s">
        <v>37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30</v>
      </c>
      <c r="H6" s="31" t="s">
        <v>33</v>
      </c>
      <c r="I6" s="32" t="s">
        <v>18</v>
      </c>
      <c r="J6" s="29" t="s">
        <v>19</v>
      </c>
      <c r="K6" s="29" t="s">
        <v>34</v>
      </c>
      <c r="L6" s="33" t="s">
        <v>20</v>
      </c>
      <c r="M6" s="34" t="s">
        <v>21</v>
      </c>
      <c r="N6" s="33" t="s">
        <v>22</v>
      </c>
      <c r="O6" s="29" t="s">
        <v>28</v>
      </c>
      <c r="P6" s="33" t="s">
        <v>23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24</v>
      </c>
      <c r="V6" s="33" t="s">
        <v>25</v>
      </c>
    </row>
    <row r="7" spans="1:22" ht="253.5" customHeight="1" thickTop="1" x14ac:dyDescent="0.25">
      <c r="A7" s="37"/>
      <c r="B7" s="38">
        <v>1</v>
      </c>
      <c r="C7" s="39" t="s">
        <v>38</v>
      </c>
      <c r="D7" s="40">
        <v>12</v>
      </c>
      <c r="E7" s="41" t="s">
        <v>31</v>
      </c>
      <c r="F7" s="42" t="s">
        <v>57</v>
      </c>
      <c r="G7" s="165"/>
      <c r="H7" s="171"/>
      <c r="I7" s="43" t="s">
        <v>35</v>
      </c>
      <c r="J7" s="44" t="s">
        <v>32</v>
      </c>
      <c r="K7" s="45"/>
      <c r="L7" s="46" t="s">
        <v>45</v>
      </c>
      <c r="M7" s="47" t="s">
        <v>39</v>
      </c>
      <c r="N7" s="47" t="s">
        <v>40</v>
      </c>
      <c r="O7" s="48" t="s">
        <v>41</v>
      </c>
      <c r="P7" s="49">
        <f>D7*Q7</f>
        <v>300000</v>
      </c>
      <c r="Q7" s="50">
        <v>25000</v>
      </c>
      <c r="R7" s="174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12</v>
      </c>
    </row>
    <row r="8" spans="1:22" ht="66" customHeight="1" thickBot="1" x14ac:dyDescent="0.3">
      <c r="A8" s="37"/>
      <c r="B8" s="55"/>
      <c r="C8" s="56"/>
      <c r="D8" s="57"/>
      <c r="E8" s="58"/>
      <c r="F8" s="59" t="s">
        <v>42</v>
      </c>
      <c r="G8" s="166"/>
      <c r="H8" s="60" t="s">
        <v>32</v>
      </c>
      <c r="I8" s="61"/>
      <c r="J8" s="62"/>
      <c r="K8" s="63"/>
      <c r="L8" s="64"/>
      <c r="M8" s="65"/>
      <c r="N8" s="65"/>
      <c r="O8" s="66"/>
      <c r="P8" s="67"/>
      <c r="Q8" s="68"/>
      <c r="R8" s="175"/>
      <c r="S8" s="69">
        <f>D7*R8</f>
        <v>0</v>
      </c>
      <c r="T8" s="70"/>
      <c r="U8" s="71"/>
      <c r="V8" s="72"/>
    </row>
    <row r="9" spans="1:22" ht="288.75" customHeight="1" x14ac:dyDescent="0.25">
      <c r="A9" s="37"/>
      <c r="B9" s="73">
        <v>2</v>
      </c>
      <c r="C9" s="74" t="s">
        <v>36</v>
      </c>
      <c r="D9" s="75">
        <v>1</v>
      </c>
      <c r="E9" s="76" t="s">
        <v>31</v>
      </c>
      <c r="F9" s="77" t="s">
        <v>51</v>
      </c>
      <c r="G9" s="167"/>
      <c r="H9" s="172"/>
      <c r="I9" s="78" t="s">
        <v>35</v>
      </c>
      <c r="J9" s="78" t="s">
        <v>32</v>
      </c>
      <c r="K9" s="79"/>
      <c r="L9" s="80" t="s">
        <v>50</v>
      </c>
      <c r="M9" s="81" t="s">
        <v>47</v>
      </c>
      <c r="N9" s="81" t="s">
        <v>48</v>
      </c>
      <c r="O9" s="82" t="s">
        <v>46</v>
      </c>
      <c r="P9" s="83">
        <f>D9*Q9</f>
        <v>22000</v>
      </c>
      <c r="Q9" s="84">
        <v>22000</v>
      </c>
      <c r="R9" s="176"/>
      <c r="S9" s="85">
        <f>D9*R9</f>
        <v>0</v>
      </c>
      <c r="T9" s="86" t="str">
        <f>IF(R9+R10, IF(R9+R10&gt;Q9,"NEVYHOVUJE","VYHOVUJE")," ")</f>
        <v xml:space="preserve"> </v>
      </c>
      <c r="U9" s="87"/>
      <c r="V9" s="88" t="s">
        <v>11</v>
      </c>
    </row>
    <row r="10" spans="1:22" ht="66" customHeight="1" x14ac:dyDescent="0.25">
      <c r="A10" s="37"/>
      <c r="B10" s="89"/>
      <c r="C10" s="90"/>
      <c r="D10" s="91"/>
      <c r="E10" s="92"/>
      <c r="F10" s="93" t="s">
        <v>49</v>
      </c>
      <c r="G10" s="168"/>
      <c r="H10" s="94" t="s">
        <v>32</v>
      </c>
      <c r="I10" s="95"/>
      <c r="J10" s="95"/>
      <c r="K10" s="96"/>
      <c r="L10" s="97"/>
      <c r="M10" s="98"/>
      <c r="N10" s="98"/>
      <c r="O10" s="99"/>
      <c r="P10" s="100"/>
      <c r="Q10" s="101"/>
      <c r="R10" s="177"/>
      <c r="S10" s="102">
        <f>D9*R10</f>
        <v>0</v>
      </c>
      <c r="T10" s="103"/>
      <c r="U10" s="104"/>
      <c r="V10" s="105"/>
    </row>
    <row r="11" spans="1:22" ht="89.25" customHeight="1" x14ac:dyDescent="0.25">
      <c r="A11" s="37"/>
      <c r="B11" s="106">
        <v>3</v>
      </c>
      <c r="C11" s="107" t="s">
        <v>52</v>
      </c>
      <c r="D11" s="108">
        <v>1</v>
      </c>
      <c r="E11" s="109" t="s">
        <v>31</v>
      </c>
      <c r="F11" s="110" t="s">
        <v>53</v>
      </c>
      <c r="G11" s="169"/>
      <c r="H11" s="173"/>
      <c r="I11" s="95"/>
      <c r="J11" s="95"/>
      <c r="K11" s="96"/>
      <c r="L11" s="112" t="s">
        <v>54</v>
      </c>
      <c r="M11" s="113"/>
      <c r="N11" s="114"/>
      <c r="O11" s="99"/>
      <c r="P11" s="115">
        <f>D11*Q11</f>
        <v>6500</v>
      </c>
      <c r="Q11" s="116">
        <v>6500</v>
      </c>
      <c r="R11" s="178"/>
      <c r="S11" s="117">
        <f>D11*R11</f>
        <v>0</v>
      </c>
      <c r="T11" s="118" t="str">
        <f t="shared" ref="T11:T12" si="0">IF(ISNUMBER(R11), IF(R11&gt;Q11,"NEVYHOVUJE","VYHOVUJE")," ")</f>
        <v xml:space="preserve"> </v>
      </c>
      <c r="U11" s="104"/>
      <c r="V11" s="119" t="s">
        <v>13</v>
      </c>
    </row>
    <row r="12" spans="1:22" ht="47.25" customHeight="1" x14ac:dyDescent="0.25">
      <c r="A12" s="37"/>
      <c r="B12" s="106">
        <v>4</v>
      </c>
      <c r="C12" s="120" t="s">
        <v>43</v>
      </c>
      <c r="D12" s="108">
        <v>1</v>
      </c>
      <c r="E12" s="109" t="s">
        <v>31</v>
      </c>
      <c r="F12" s="110" t="s">
        <v>56</v>
      </c>
      <c r="G12" s="169"/>
      <c r="H12" s="111" t="s">
        <v>32</v>
      </c>
      <c r="I12" s="95"/>
      <c r="J12" s="95"/>
      <c r="K12" s="96"/>
      <c r="L12" s="121"/>
      <c r="M12" s="113"/>
      <c r="N12" s="114"/>
      <c r="O12" s="99"/>
      <c r="P12" s="115">
        <f>D12*Q12</f>
        <v>1000</v>
      </c>
      <c r="Q12" s="116">
        <v>1000</v>
      </c>
      <c r="R12" s="178"/>
      <c r="S12" s="117">
        <f>D12*R12</f>
        <v>0</v>
      </c>
      <c r="T12" s="118" t="str">
        <f t="shared" si="0"/>
        <v xml:space="preserve"> </v>
      </c>
      <c r="U12" s="104"/>
      <c r="V12" s="122" t="s">
        <v>14</v>
      </c>
    </row>
    <row r="13" spans="1:22" ht="47.25" customHeight="1" thickBot="1" x14ac:dyDescent="0.3">
      <c r="A13" s="37"/>
      <c r="B13" s="123">
        <v>5</v>
      </c>
      <c r="C13" s="124" t="s">
        <v>44</v>
      </c>
      <c r="D13" s="125">
        <v>1</v>
      </c>
      <c r="E13" s="126" t="s">
        <v>31</v>
      </c>
      <c r="F13" s="127" t="s">
        <v>55</v>
      </c>
      <c r="G13" s="170"/>
      <c r="H13" s="128" t="s">
        <v>32</v>
      </c>
      <c r="I13" s="129"/>
      <c r="J13" s="129"/>
      <c r="K13" s="130"/>
      <c r="L13" s="131"/>
      <c r="M13" s="132"/>
      <c r="N13" s="133"/>
      <c r="O13" s="134"/>
      <c r="P13" s="135">
        <f>D13*Q13</f>
        <v>1000</v>
      </c>
      <c r="Q13" s="136">
        <v>1000</v>
      </c>
      <c r="R13" s="179"/>
      <c r="S13" s="137">
        <f>D13*R13</f>
        <v>0</v>
      </c>
      <c r="T13" s="138" t="str">
        <f t="shared" ref="T13" si="1">IF(ISNUMBER(R13), IF(R13&gt;Q13,"NEVYHOVUJE","VYHOVUJE")," ")</f>
        <v xml:space="preserve"> </v>
      </c>
      <c r="U13" s="139"/>
      <c r="V13" s="140"/>
    </row>
    <row r="14" spans="1:22" ht="17.45" customHeight="1" thickTop="1" thickBot="1" x14ac:dyDescent="0.3">
      <c r="B14" s="141"/>
      <c r="C14" s="1"/>
      <c r="D14" s="1"/>
      <c r="E14" s="1"/>
      <c r="F14" s="1"/>
      <c r="G14" s="1"/>
      <c r="H14" s="1"/>
      <c r="I14" s="1"/>
      <c r="J14" s="1"/>
      <c r="N14" s="1"/>
      <c r="O14" s="1"/>
      <c r="P14" s="1"/>
    </row>
    <row r="15" spans="1:22" ht="51.75" customHeight="1" thickTop="1" thickBot="1" x14ac:dyDescent="0.3">
      <c r="B15" s="142" t="s">
        <v>27</v>
      </c>
      <c r="C15" s="142"/>
      <c r="D15" s="142"/>
      <c r="E15" s="142"/>
      <c r="F15" s="142"/>
      <c r="G15" s="142"/>
      <c r="H15" s="143"/>
      <c r="I15" s="143"/>
      <c r="J15" s="144"/>
      <c r="K15" s="144"/>
      <c r="L15" s="27"/>
      <c r="M15" s="27"/>
      <c r="N15" s="27"/>
      <c r="O15" s="145"/>
      <c r="P15" s="145"/>
      <c r="Q15" s="146" t="s">
        <v>9</v>
      </c>
      <c r="R15" s="147" t="s">
        <v>10</v>
      </c>
      <c r="S15" s="148"/>
      <c r="T15" s="149"/>
      <c r="U15" s="150"/>
      <c r="V15" s="151"/>
    </row>
    <row r="16" spans="1:22" ht="50.45" customHeight="1" thickTop="1" thickBot="1" x14ac:dyDescent="0.3">
      <c r="B16" s="152" t="s">
        <v>26</v>
      </c>
      <c r="C16" s="152"/>
      <c r="D16" s="152"/>
      <c r="E16" s="152"/>
      <c r="F16" s="152"/>
      <c r="G16" s="152"/>
      <c r="H16" s="152"/>
      <c r="I16" s="153"/>
      <c r="L16" s="7"/>
      <c r="M16" s="7"/>
      <c r="N16" s="7"/>
      <c r="O16" s="154"/>
      <c r="P16" s="154"/>
      <c r="Q16" s="155">
        <f>SUM(P7:P13)</f>
        <v>330500</v>
      </c>
      <c r="R16" s="156">
        <f>SUM(S7:S13)</f>
        <v>0</v>
      </c>
      <c r="S16" s="157"/>
      <c r="T16" s="158"/>
    </row>
    <row r="17" spans="2:19" ht="15.75" thickTop="1" x14ac:dyDescent="0.25">
      <c r="B17" s="159" t="s">
        <v>29</v>
      </c>
      <c r="C17" s="159"/>
      <c r="D17" s="159"/>
      <c r="E17" s="159"/>
      <c r="F17" s="159"/>
      <c r="G17" s="159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60"/>
      <c r="C18" s="160"/>
      <c r="D18" s="160"/>
      <c r="E18" s="160"/>
      <c r="F18" s="160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60"/>
      <c r="C19" s="160"/>
      <c r="D19" s="160"/>
      <c r="E19" s="160"/>
      <c r="F19" s="160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x14ac:dyDescent="0.25">
      <c r="B20" s="161"/>
      <c r="C20" s="162"/>
      <c r="D20" s="162"/>
      <c r="E20" s="162"/>
      <c r="F20" s="162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44"/>
      <c r="D21" s="163"/>
      <c r="E21" s="144"/>
      <c r="F21" s="14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44"/>
      <c r="D22" s="163"/>
      <c r="E22" s="144"/>
      <c r="F22" s="14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44"/>
      <c r="D23" s="163"/>
      <c r="E23" s="144"/>
      <c r="F23" s="14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44"/>
      <c r="D24" s="163"/>
      <c r="E24" s="144"/>
      <c r="F24" s="14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44"/>
      <c r="D25" s="163"/>
      <c r="E25" s="144"/>
      <c r="F25" s="14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44"/>
      <c r="D26" s="163"/>
      <c r="E26" s="144"/>
      <c r="F26" s="14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44"/>
      <c r="D27" s="163"/>
      <c r="E27" s="144"/>
      <c r="F27" s="14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44"/>
      <c r="D28" s="163"/>
      <c r="E28" s="144"/>
      <c r="F28" s="14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44"/>
      <c r="D29" s="163"/>
      <c r="E29" s="144"/>
      <c r="F29" s="14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44"/>
      <c r="D30" s="163"/>
      <c r="E30" s="144"/>
      <c r="F30" s="14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44"/>
      <c r="D31" s="163"/>
      <c r="E31" s="144"/>
      <c r="F31" s="14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44"/>
      <c r="D32" s="163"/>
      <c r="E32" s="144"/>
      <c r="F32" s="14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44"/>
      <c r="D33" s="163"/>
      <c r="E33" s="144"/>
      <c r="F33" s="14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44"/>
      <c r="D34" s="163"/>
      <c r="E34" s="144"/>
      <c r="F34" s="14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44"/>
      <c r="D35" s="163"/>
      <c r="E35" s="144"/>
      <c r="F35" s="14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44"/>
      <c r="D36" s="163"/>
      <c r="E36" s="144"/>
      <c r="F36" s="14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44"/>
      <c r="D37" s="163"/>
      <c r="E37" s="144"/>
      <c r="F37" s="14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44"/>
      <c r="D38" s="163"/>
      <c r="E38" s="144"/>
      <c r="F38" s="14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44"/>
      <c r="D39" s="163"/>
      <c r="E39" s="144"/>
      <c r="F39" s="14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44"/>
      <c r="D40" s="163"/>
      <c r="E40" s="144"/>
      <c r="F40" s="14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44"/>
      <c r="D41" s="163"/>
      <c r="E41" s="144"/>
      <c r="F41" s="14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44"/>
      <c r="D42" s="163"/>
      <c r="E42" s="144"/>
      <c r="F42" s="14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44"/>
      <c r="D43" s="163"/>
      <c r="E43" s="144"/>
      <c r="F43" s="14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44"/>
      <c r="D44" s="163"/>
      <c r="E44" s="144"/>
      <c r="F44" s="14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44"/>
      <c r="D45" s="163"/>
      <c r="E45" s="144"/>
      <c r="F45" s="14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44"/>
      <c r="D46" s="163"/>
      <c r="E46" s="144"/>
      <c r="F46" s="14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44"/>
      <c r="D47" s="163"/>
      <c r="E47" s="144"/>
      <c r="F47" s="14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44"/>
      <c r="D48" s="163"/>
      <c r="E48" s="144"/>
      <c r="F48" s="14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44"/>
      <c r="D49" s="163"/>
      <c r="E49" s="144"/>
      <c r="F49" s="14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44"/>
      <c r="D50" s="163"/>
      <c r="E50" s="144"/>
      <c r="F50" s="14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44"/>
      <c r="D51" s="163"/>
      <c r="E51" s="144"/>
      <c r="F51" s="14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44"/>
      <c r="D52" s="163"/>
      <c r="E52" s="144"/>
      <c r="F52" s="14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44"/>
      <c r="D53" s="163"/>
      <c r="E53" s="144"/>
      <c r="F53" s="14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44"/>
      <c r="D54" s="163"/>
      <c r="E54" s="144"/>
      <c r="F54" s="14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44"/>
      <c r="D55" s="163"/>
      <c r="E55" s="144"/>
      <c r="F55" s="14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44"/>
      <c r="D56" s="163"/>
      <c r="E56" s="144"/>
      <c r="F56" s="14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44"/>
      <c r="D57" s="163"/>
      <c r="E57" s="144"/>
      <c r="F57" s="14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44"/>
      <c r="D58" s="163"/>
      <c r="E58" s="144"/>
      <c r="F58" s="14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44"/>
      <c r="D59" s="163"/>
      <c r="E59" s="144"/>
      <c r="F59" s="14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44"/>
      <c r="D60" s="163"/>
      <c r="E60" s="144"/>
      <c r="F60" s="14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44"/>
      <c r="D61" s="163"/>
      <c r="E61" s="144"/>
      <c r="F61" s="14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44"/>
      <c r="D62" s="163"/>
      <c r="E62" s="144"/>
      <c r="F62" s="14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44"/>
      <c r="D63" s="163"/>
      <c r="E63" s="144"/>
      <c r="F63" s="14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44"/>
      <c r="D64" s="163"/>
      <c r="E64" s="144"/>
      <c r="F64" s="14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44"/>
      <c r="D65" s="163"/>
      <c r="E65" s="144"/>
      <c r="F65" s="14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44"/>
      <c r="D66" s="163"/>
      <c r="E66" s="144"/>
      <c r="F66" s="14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44"/>
      <c r="D67" s="163"/>
      <c r="E67" s="144"/>
      <c r="F67" s="14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44"/>
      <c r="D68" s="163"/>
      <c r="E68" s="144"/>
      <c r="F68" s="14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44"/>
      <c r="D69" s="163"/>
      <c r="E69" s="144"/>
      <c r="F69" s="14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44"/>
      <c r="D70" s="163"/>
      <c r="E70" s="144"/>
      <c r="F70" s="14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44"/>
      <c r="D71" s="163"/>
      <c r="E71" s="144"/>
      <c r="F71" s="14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44"/>
      <c r="D72" s="163"/>
      <c r="E72" s="144"/>
      <c r="F72" s="14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44"/>
      <c r="D73" s="163"/>
      <c r="E73" s="144"/>
      <c r="F73" s="14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44"/>
      <c r="D74" s="163"/>
      <c r="E74" s="144"/>
      <c r="F74" s="14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44"/>
      <c r="D75" s="163"/>
      <c r="E75" s="144"/>
      <c r="F75" s="14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44"/>
      <c r="D76" s="163"/>
      <c r="E76" s="144"/>
      <c r="F76" s="14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44"/>
      <c r="D77" s="163"/>
      <c r="E77" s="144"/>
      <c r="F77" s="14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44"/>
      <c r="D78" s="163"/>
      <c r="E78" s="144"/>
      <c r="F78" s="14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44"/>
      <c r="D79" s="163"/>
      <c r="E79" s="144"/>
      <c r="F79" s="14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44"/>
      <c r="D80" s="163"/>
      <c r="E80" s="144"/>
      <c r="F80" s="14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44"/>
      <c r="D81" s="163"/>
      <c r="E81" s="144"/>
      <c r="F81" s="14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44"/>
      <c r="D82" s="163"/>
      <c r="E82" s="144"/>
      <c r="F82" s="14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44"/>
      <c r="D83" s="163"/>
      <c r="E83" s="144"/>
      <c r="F83" s="14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44"/>
      <c r="D84" s="163"/>
      <c r="E84" s="144"/>
      <c r="F84" s="14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44"/>
      <c r="D85" s="163"/>
      <c r="E85" s="144"/>
      <c r="F85" s="14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44"/>
      <c r="D86" s="163"/>
      <c r="E86" s="144"/>
      <c r="F86" s="14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44"/>
      <c r="D87" s="163"/>
      <c r="E87" s="144"/>
      <c r="F87" s="14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44"/>
      <c r="D88" s="163"/>
      <c r="E88" s="144"/>
      <c r="F88" s="14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44"/>
      <c r="D89" s="163"/>
      <c r="E89" s="144"/>
      <c r="F89" s="14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44"/>
      <c r="D90" s="163"/>
      <c r="E90" s="144"/>
      <c r="F90" s="14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44"/>
      <c r="D91" s="163"/>
      <c r="E91" s="144"/>
      <c r="F91" s="14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44"/>
      <c r="D92" s="163"/>
      <c r="E92" s="144"/>
      <c r="F92" s="144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44"/>
      <c r="D93" s="163"/>
      <c r="E93" s="144"/>
      <c r="F93" s="144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44"/>
      <c r="D94" s="163"/>
      <c r="E94" s="144"/>
      <c r="F94" s="144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44"/>
      <c r="D95" s="163"/>
      <c r="E95" s="144"/>
      <c r="F95" s="144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44"/>
      <c r="D96" s="163"/>
      <c r="E96" s="144"/>
      <c r="F96" s="144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e9UO128xbD9UrvGAbNfT8YXIFVQPWM1LrQ/RKTdOmxkJmmsovG3uaqr0gdsgC6pZkyf+NJmJYl0JSy1hEQb6Xg==" saltValue="ZzDW+Lb/eRi3EB33Mf2UdA==" spinCount="100000" sheet="1" objects="1" scenarios="1"/>
  <mergeCells count="41">
    <mergeCell ref="B9:B10"/>
    <mergeCell ref="C9:C10"/>
    <mergeCell ref="D9:D10"/>
    <mergeCell ref="E9:E10"/>
    <mergeCell ref="L9:L10"/>
    <mergeCell ref="I9:I13"/>
    <mergeCell ref="J9:J13"/>
    <mergeCell ref="K9:K13"/>
    <mergeCell ref="O9:O13"/>
    <mergeCell ref="M9:M13"/>
    <mergeCell ref="N9:N13"/>
    <mergeCell ref="P9:P10"/>
    <mergeCell ref="Q9:Q10"/>
    <mergeCell ref="T9:T10"/>
    <mergeCell ref="V9:V10"/>
    <mergeCell ref="U9:U13"/>
    <mergeCell ref="V12:V13"/>
    <mergeCell ref="T7:T8"/>
    <mergeCell ref="U7:U8"/>
    <mergeCell ref="V7:V8"/>
    <mergeCell ref="E7:E8"/>
    <mergeCell ref="I7:I8"/>
    <mergeCell ref="N7:N8"/>
    <mergeCell ref="O7:O8"/>
    <mergeCell ref="Q7:Q8"/>
    <mergeCell ref="P7:P8"/>
    <mergeCell ref="B1:D1"/>
    <mergeCell ref="G5:H5"/>
    <mergeCell ref="B17:G17"/>
    <mergeCell ref="R16:T16"/>
    <mergeCell ref="R15:T15"/>
    <mergeCell ref="B15:G15"/>
    <mergeCell ref="B16:H16"/>
    <mergeCell ref="L12:L13"/>
    <mergeCell ref="J7:J8"/>
    <mergeCell ref="K7:K8"/>
    <mergeCell ref="L7:L8"/>
    <mergeCell ref="M7:M8"/>
    <mergeCell ref="B7:B8"/>
    <mergeCell ref="C7:C8"/>
    <mergeCell ref="D7:D8"/>
  </mergeCells>
  <conditionalFormatting sqref="G7:H13 R7:R13">
    <cfRule type="notContainsBlanks" dxfId="5" priority="81">
      <formula>LEN(TRIM(G7))&gt;0</formula>
    </cfRule>
    <cfRule type="notContainsBlanks" dxfId="4" priority="82">
      <formula>LEN(TRIM(G7))&gt;0</formula>
    </cfRule>
    <cfRule type="containsBlanks" dxfId="3" priority="84">
      <formula>LEN(TRIM(G7))=0</formula>
    </cfRule>
  </conditionalFormatting>
  <conditionalFormatting sqref="G7:H13">
    <cfRule type="notContainsBlanks" dxfId="2" priority="80">
      <formula>LEN(TRIM(G7))&gt;0</formula>
    </cfRule>
  </conditionalFormatting>
  <conditionalFormatting sqref="T7 T9 T11:T13">
    <cfRule type="cellIs" dxfId="1" priority="3" operator="equal">
      <formula>"NEVYHOVUJE"</formula>
    </cfRule>
    <cfRule type="cellIs" dxfId="0" priority="4" operator="equal">
      <formula>"VYHOVUJE"</formula>
    </cfRule>
  </conditionalFormatting>
  <dataValidations count="2">
    <dataValidation type="list" allowBlank="1" showInputMessage="1" showErrorMessage="1" sqref="E7 E9 E11:E13" xr:uid="{349A6282-9232-40B5-B155-0C95E3B5B228}">
      <formula1>"ks,bal,sada,m,"</formula1>
    </dataValidation>
    <dataValidation type="list" allowBlank="1" showInputMessage="1" showErrorMessage="1" sqref="J7" xr:uid="{06A1CED1-D9C4-4A2A-82DB-7F9A757A3F6A}">
      <formula1>"ANO,NE"</formula1>
    </dataValidation>
  </dataValidations>
  <hyperlinks>
    <hyperlink ref="H6" location="'Výpočetní technika'!B16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ignoredErrors>
    <ignoredError sqref="S8:S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 V11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2025-08-05T05:42:10Z</cp:lastPrinted>
  <dcterms:created xsi:type="dcterms:W3CDTF">2014-03-05T12:43:32Z</dcterms:created>
  <dcterms:modified xsi:type="dcterms:W3CDTF">2025-08-21T13:06:53Z</dcterms:modified>
</cp:coreProperties>
</file>