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36\1 výzva\"/>
    </mc:Choice>
  </mc:AlternateContent>
  <xr:revisionPtr revIDLastSave="0" documentId="13_ncr:1_{DFEAC2F8-16F5-4FC0-86B9-DCB064919C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S10" i="1"/>
  <c r="T7" i="1"/>
  <c r="S8" i="1"/>
  <c r="P19" i="1" l="1"/>
  <c r="P18" i="1"/>
  <c r="P17" i="1"/>
  <c r="P16" i="1"/>
  <c r="P15" i="1"/>
  <c r="P14" i="1"/>
  <c r="P13" i="1"/>
  <c r="P12" i="1"/>
  <c r="P11" i="1"/>
  <c r="P9" i="1"/>
  <c r="P7" i="1"/>
  <c r="S15" i="1" l="1"/>
  <c r="T15" i="1"/>
  <c r="S16" i="1"/>
  <c r="T16" i="1"/>
  <c r="S17" i="1"/>
  <c r="T17" i="1"/>
  <c r="S18" i="1"/>
  <c r="T18" i="1"/>
  <c r="S19" i="1"/>
  <c r="T19" i="1"/>
  <c r="S9" i="1" l="1"/>
  <c r="S11" i="1"/>
  <c r="T11" i="1"/>
  <c r="S12" i="1"/>
  <c r="T12" i="1"/>
  <c r="S13" i="1"/>
  <c r="T13" i="1"/>
  <c r="S14" i="1"/>
  <c r="T14" i="1"/>
  <c r="S7" i="1" l="1"/>
  <c r="Q22" i="1"/>
  <c r="R22" i="1" l="1"/>
</calcChain>
</file>

<file path=xl/sharedStrings.xml><?xml version="1.0" encoding="utf-8"?>
<sst xmlns="http://schemas.openxmlformats.org/spreadsheetml/2006/main" count="86" uniqueCount="65">
  <si>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</si>
  <si>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</si>
  <si>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</si>
  <si>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</si>
  <si>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</si>
  <si>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</si>
  <si>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</si>
  <si>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</si>
  <si>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</si>
  <si>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</si>
  <si>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</si>
  <si>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</si>
  <si>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>30231310-3 - Ploché monitory</t>
  </si>
  <si>
    <t xml:space="preserve">30233131-8 - Disketové jednotky </t>
  </si>
  <si>
    <t>30234600-4 - Flash paměť</t>
  </si>
  <si>
    <t xml:space="preserve">30237000-9 - Součásti, příslušenství a doplňky pro počítače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</si>
  <si>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</si>
  <si>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</si>
  <si>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</si>
  <si>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</si>
  <si>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</si>
  <si>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</si>
  <si>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</si>
  <si>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</si>
  <si>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</si>
  <si>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</si>
  <si>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</si>
  <si>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</si>
  <si>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</si>
  <si>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</si>
  <si>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</si>
  <si>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</si>
  <si>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</si>
  <si>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</si>
  <si>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21 dní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</si>
  <si>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</si>
  <si>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Pokud financováno z projektových prostředků, pak ŘEŠITEL uvede: NÁZEV A ČÍSLO DOTAČNÍHO PROJEKTU</t>
  </si>
  <si>
    <t xml:space="preserve">Příloha č. 2 Kupní smlouvy - technická specifikace
Výpočetní technika (III.) 136 - 2025 </t>
  </si>
  <si>
    <t xml:space="preserve">Notebook 14" dotykový </t>
  </si>
  <si>
    <t xml:space="preserve">Notebook 13,6" 256 GB </t>
  </si>
  <si>
    <t xml:space="preserve">Notebook 13,6" 512 GB </t>
  </si>
  <si>
    <t xml:space="preserve">Dokovací stanice USB-C </t>
  </si>
  <si>
    <t xml:space="preserve">Externí disk SSD 1TB </t>
  </si>
  <si>
    <t xml:space="preserve">Flashdisk 128GB duální </t>
  </si>
  <si>
    <t xml:space="preserve">Bezdrátový set klávesnice a myši </t>
  </si>
  <si>
    <t>Společná faktura</t>
  </si>
  <si>
    <t>Ing. Simona Houdková,
Tel.: 37763 3601,
608 551 815</t>
  </si>
  <si>
    <t>Univerzitní 22,
301 00 Plzeň,
Fakulta ekonomická - Katedra podnikové ekonomiky a managementu,
místnost UK 412</t>
  </si>
  <si>
    <t>Operační systém Windows 11 (64-bit), předinstalovaný (nesmí to být licence typu K12 (EDU)).
OS Windows požadujeme z důvodu kompatibility s interními aplikacemi ZČU (Stag, Magion,...).</t>
  </si>
  <si>
    <t>Záruka na zboží min. 5 let,
servis NBD on-site.</t>
  </si>
  <si>
    <t>Operační systém Windows 11 Pro (64-bit), předinstalovaný (nesmí to být licence typu K12 (EDU)).
OS Windows požadujeme z důvodu kompatibility s interními aplikacemi ZČU (Stag, Magion,...).</t>
  </si>
  <si>
    <t>Porty minimálně:
  2x USB 3.2 type C
  4x USB 3.0 type A
  2x DisplayPort 1.4
  1x HDMI 2.0
  1x kombinovaný konektor sluchátek/mikrofonu
  1x RJ-45 Gigabit LAN.
Napájecí adaptér min. 120W.</t>
  </si>
  <si>
    <t>Porty minimálně:
  1x USB 3.2 Gen 2 (10Gbps) nebo Thunderbolt 3 nebo 4 s PD na propojení s notebookem
  2x USB 3.2 Gen 2 type C (10 Gbps)
  2x USB 3.2 Gen 2 type A (10 Gbps)
  1x USB 3.2 Gen 1 type A (5 Gbps)
  2x HDMI 2.0
  2x DisplayPort 1.2
  podpora 2 displejů 4K @60 Hz
  1x kombinovaný konektor sluchátek/mikrofonu
  1x RJ-45 LAN.
  Power Delivery až 100W.</t>
  </si>
  <si>
    <t>Kapacita: 1TB.
Rozhraní: USB-C ver. 3.2 Gen 2.
Rychlost zápisu: min. 1000MB/s.
Rychlost čtení: min. 1050 MB/s.
Včetně kabelu: zakončení USB-C i USB-A (může být řešeno redukcí).
Hmotnost max. 45 g.
Záruka min. 5 let.</t>
  </si>
  <si>
    <t>Záruka na zboží min. 5 let.</t>
  </si>
  <si>
    <r>
      <t>CPU: min. 12 jader a 24 vláken.</t>
    </r>
    <r>
      <rPr>
        <sz val="11"/>
        <color theme="1"/>
        <rFont val="Calibri"/>
        <family val="2"/>
        <charset val="238"/>
        <scheme val="minor"/>
      </rPr>
      <t xml:space="preserve">
Výkon CPU v Passmark CPU více než 32 400 bodů, jednovláknový výkon min. 3 800 bodů.
Typické TDP 28 W nebo nižší.
RAM: minimálně 32 GB DDR5 7500 MHz.
Grafická karta: integrovaná, výkon v Passmark min. 7 680, podpora min. 2 externích displejů 4K.
Displej: IPS, dotykový, 14 palců, rozlišení 2240 x 1400px, min. 400 nits, 100% sRGB, FlickerFree.
1x interní SSD: minimálně 2TB M2. PCIe NVMe min. Gen 4.
Porty minimálně:
  2x Thunderbold 4, 40Gb/s, power delivery, podpora DisplayPort 2.1 až 8K @60Hz
  1x USB 3.2 Gen 2
  1x kombinovaný konektor sluchátek/mikrofonu.
Wi-Fi min. 7, Bluetooth min. verze 5.4.
Čtečka otisků prstů.
Podsvícená klávesnice.
Webkamera min 9Mpx.
Baterie min. 68 Wh.
Adaptér min. 65W, USB-C.
Konstrukce: celokovová, klasická.
Hmotnost max. 1,57 kg.</t>
    </r>
  </si>
  <si>
    <t xml:space="preserve">Monitor 34" UWQHD </t>
  </si>
  <si>
    <r>
      <t xml:space="preserve">CPU: min. 10 jader.
Výkon CPU v Passmark CPU více než 23 900 bodů, jednovláknový výkon min. 4 500 bodů.
Typické TDP 22 W nebo nižší.
RAM: minimálně 24 GB.
Grafická karta: integrovaná, min. 10 jader GPU, podpora min. 2x 6K @60 Hz.
Displej: 13,6 palců, rozlišení 2560 x 1664 px, min. 500 nits.
1x interní SSD: minimálně 512 GB .
Porty minimálně:
  2x Thunderbold 4, 40Gb/s, podpora power delivery, DisplayPort, USB4.
Wi-Fi min. 6E, Bluetooth min. verze 5.3.
Podsvícená klávesnice, CZ.
Webkamera min. 12 Mpx.
Baterie min. 53,8 Wh.
Adaptér min. 35W, USB-C.
Konstrukce: celokovová, klasická.
Hmotnost max. 1,24 kg.
OS: macOS - z důvodu kompatibility s dalšími zařízeními.
</t>
    </r>
    <r>
      <rPr>
        <b/>
        <sz val="11"/>
        <color theme="1"/>
        <rFont val="Calibri"/>
        <family val="2"/>
        <charset val="238"/>
        <scheme val="minor"/>
      </rPr>
      <t>Barva: černá nebo tmavě šedá.</t>
    </r>
  </si>
  <si>
    <r>
      <t xml:space="preserve">CPU: min. 10 jader.
Výkon CPU v Passmark CPU více než 23 900 bodů, jednovláknový výkon min. 4 500 bodů.
Typické TDP 22 W nebo nižší.
RAM: minimálně 24 GB.
Grafická karta: integrovaná, min. 10 jader GPU, podpora min. 2x 6K @60 Hz.
Displej: 13,6 palců, rozlišení 2560 x 1664 px, min. 500 nits.
1x interní SSD: minimálně 512 GB. 
Porty minimálně:
  2x Thunderbold 4, 40Gb/s, podpora power delivery, DisplayPort, USB4.
Wi-Fi min. 6E, Bluetooth min. verze 5.3.
Podsvícená klávesnice, CZ.
Webkamera min. 12 Mpx.
Baterie min. 53,8 Wh.
Adaptér min. 35W, USB-C.
Konstrukce: celokovová, klasická.
Hmotnost: max. 1,24 kg.
OS: macOS - z důvodu kompatibility s dalšími zařízeními.
</t>
    </r>
    <r>
      <rPr>
        <b/>
        <sz val="11"/>
        <color theme="1"/>
        <rFont val="Calibri"/>
        <family val="2"/>
        <charset val="238"/>
        <scheme val="minor"/>
      </rPr>
      <t>Barva: bílá nebo béžová.</t>
    </r>
  </si>
  <si>
    <r>
      <t xml:space="preserve">CPU: min. 10 jader.
Výkon CPU v Passmark CPU více než 23 900 bodů, jednovláknový výkon min. 4 500 bodů.
Typické TDP 22 W nebo nižší.
RAM: minimálně 16 GB.
Grafická karta: integrovaná, min. 8 jader GPU, podpora min. 2x 6K @60 Hz.
Displej: 13,6 palců, rozlišení 2560 x 1664 px, min. 500 nits.
1x interní SSD: minimálně 256 GB.
Porty minimálně:
  2x Thunderbold 4, 40Gb/s, podpora power delivery, DisplayPort, USB4
  napájení MagSafe 3.
Wi-Fi min. 6E, Bluetooth min. verze 5.3.
Podsvícená klávesnice, CZ.
Webkamera min. 12 Mpx.
Baterie min. 53,8 Wh.
Adaptér min. 30W, USB-C.
Konstrukce: celokovová, klasická.
Hmotnost max. 1,24 kg.
OS: macOS - z důvodu kompatibility s dalšími zařízeními.
</t>
    </r>
    <r>
      <rPr>
        <b/>
        <sz val="11"/>
        <color theme="1"/>
        <rFont val="Calibri"/>
        <family val="2"/>
        <charset val="238"/>
        <scheme val="minor"/>
      </rPr>
      <t>Barva: černá nebo tmavě šedá.</t>
    </r>
  </si>
  <si>
    <r>
      <rPr>
        <sz val="11"/>
        <rFont val="Calibri"/>
        <family val="2"/>
        <charset val="238"/>
        <scheme val="minor"/>
      </rPr>
      <t xml:space="preserve">CPU: min. 12 jader a 14 vláken.
Výkon CPU v Passmark CPU více než </t>
    </r>
    <r>
      <rPr>
        <sz val="11"/>
        <color rgb="FFFF0000"/>
        <rFont val="Calibri"/>
        <family val="2"/>
        <charset val="238"/>
        <scheme val="minor"/>
      </rPr>
      <t>16 330</t>
    </r>
    <r>
      <rPr>
        <sz val="11"/>
        <rFont val="Calibri"/>
        <family val="2"/>
        <charset val="238"/>
        <scheme val="minor"/>
      </rPr>
      <t xml:space="preserve"> bodů, jednovláknový výkon min. 3 390 bodů.
Typické TDP 15 W nebo nižší.
RAM: minimálně 32 GB DDR5 7500 MHz.
Grafická karta: integrovaná, podpora min. 2 externích displejů 4K @60 Hz.
Displej: IPS, dotykový, 13,3 palců, rozlišení 1920 x 1200px, min. 400 nits, 100% sRGB, potlačení modrého světla.
1x interní SSD: minimálně 1TB M2. PCIe NVMe.
Porty minimálně:
  2x Thunderbold 4, 40Gb/s, power delivery, podpora DisplayPort 1.4
  2x USB 3.2 Gen 1
  1x kombinovaný konektor sluchátek/mikrofonu
  1x HDMI 2.1.
Wi-Fi min. 6E, Bluetooth min. verze 5.3.
5G modul + slot na SIM.
Čtečka karet SmartCard, čtečka otisků prstů.
Podsvícená klávesnice, odolná proti polití, CZ.
Webkamera min. 5Mpx.
Baterie min. 56 Wh.
Adaptér min. 65W, USB-C.
Konstrukce: celokovová, překlopitelný displej.
Hmotnost max. 1,31 kg.
Záruka min. 5 let, servis NBD on-site.</t>
    </r>
  </si>
  <si>
    <t xml:space="preserve">Notebook 13,3" s otočným dotykovým displejem a 5G </t>
  </si>
  <si>
    <r>
      <t>Ve</t>
    </r>
    <r>
      <rPr>
        <sz val="11"/>
        <rFont val="Calibri"/>
        <family val="2"/>
        <charset val="238"/>
        <scheme val="minor"/>
      </rPr>
      <t>likost: 34"</t>
    </r>
    <r>
      <rPr>
        <sz val="11"/>
        <color theme="1"/>
        <rFont val="Calibri"/>
        <family val="2"/>
        <charset val="238"/>
        <scheme val="minor"/>
      </rPr>
      <t xml:space="preserve">, poměr stran 21:9.
Monitor umožňuje rozlišení až 3 440 x 1 440 (UWQHD).
Typ: LCD VA, prohnutý, matný.
Vlastnosti: Flicker Free, filtr modrého světla.
Nejvyšší obnovovací frekvence: min. 165 Hz.
Jas: min. 250 nits.
Kontrastní poměr statický: 2500:1.
Doba odezvy: max. 1 ms (GtG).
HDR10.
Barevný gamut: min. 72%.
</t>
    </r>
    <r>
      <rPr>
        <sz val="11"/>
        <rFont val="Calibri"/>
        <family val="2"/>
        <charset val="238"/>
        <scheme val="minor"/>
      </rPr>
      <t xml:space="preserve">Stavitelná výška, náklon. </t>
    </r>
    <r>
      <rPr>
        <sz val="11"/>
        <color theme="1"/>
        <rFont val="Calibri"/>
        <family val="2"/>
        <charset val="238"/>
        <scheme val="minor"/>
      </rPr>
      <t xml:space="preserve">
Spotřeba typická: max. 37W.
Porty min.:  1x HDMI 2.0,  1x DisplayPort 1.4, audio výstup na sluchátka.
Hmotnost max. 5,6 kg.
Třída energetické účinnosti v rozpětí A až G.</t>
    </r>
  </si>
  <si>
    <r>
      <t>Typ klávesnice: kancelářská, plná, česká lokalizace, kompatibilní s Windows 11.
Klávesy: nízkoprofilové, membránový spínač.
Počet programovatelných kláves: min. 20.
Klávesa na ztlumení mikrofonu.
Široký Backspace a levý Shift.
Hmotnost klávesnice: max. 430 g.
Citlivost senzoru myši: min. 4000 DPI.
Počet tlačítek myši: min. 3.
Myš funguje na různých površích kromě skla.
Počet baterií:</t>
    </r>
    <r>
      <rPr>
        <sz val="11"/>
        <rFont val="Calibri"/>
        <family val="2"/>
        <charset val="238"/>
        <scheme val="minor"/>
      </rPr>
      <t xml:space="preserve"> 2x </t>
    </r>
    <r>
      <rPr>
        <sz val="11"/>
        <color rgb="FFFF0000"/>
        <rFont val="Calibri"/>
        <family val="2"/>
        <charset val="238"/>
        <scheme val="minor"/>
      </rPr>
      <t>AAA</t>
    </r>
    <r>
      <rPr>
        <sz val="11"/>
        <color theme="1"/>
        <rFont val="Calibri"/>
        <family val="2"/>
        <charset val="238"/>
        <scheme val="minor"/>
      </rPr>
      <t xml:space="preserve"> klávesnice a 2x AAA myš</t>
    </r>
    <r>
      <rPr>
        <sz val="11"/>
        <color rgb="FFFF0000"/>
        <rFont val="Calibri"/>
        <family val="2"/>
        <charset val="238"/>
        <scheme val="minor"/>
      </rPr>
      <t xml:space="preserve"> (libovolná kombinace baterií AA a AAA). </t>
    </r>
    <r>
      <rPr>
        <sz val="11"/>
        <color theme="1"/>
        <rFont val="Calibri"/>
        <family val="2"/>
        <charset val="238"/>
        <scheme val="minor"/>
      </rPr>
      <t xml:space="preserve">
Výdrž: klávesnice min. 20 měsíců, myš min. 24 měsíců (při užití 5 x 8h týdně).
1 bezdrátový USB-A přijímač pro myš i klávesnici.
Zabezpečení přenosu: 128 bit šifrování AES.</t>
    </r>
  </si>
  <si>
    <t>Kapacita: min. 128GB.
Rozhraní: USB-A a USB-C (oba konektory) ver. 3.2 Gen 1.
Rychlost zápisu: min. 150 MB/s.
Rychlost čtení: min. 150 MB/s.
Funkce: OTG.
Vlastnosti: poutko na klíče.
Záruka min. 24 měsíců.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</si>
</sst>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1" fillId="0" borderId="0"/>
    <xf numFmtId="0" fontId="12" fillId="0" borderId="0"/>
    <xf numFmtId="0" fontId="29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8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26" fillId="0" borderId="0" xfId="0" applyFont="1" applyAlignment="1" applyProtection="1">
      <alignment horizontal="center"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7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3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30" fillId="4" borderId="4" xfId="3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23" fillId="5" borderId="4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23" xfId="0" applyNumberForma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left" vertical="center" wrapText="1" indent="1"/>
    </xf>
    <xf numFmtId="0" fontId="5" fillId="3" borderId="22" xfId="0" applyFont="1" applyFill="1" applyBorder="1" applyAlignment="1" applyProtection="1">
      <alignment horizontal="center"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6" fillId="6" borderId="22" xfId="0" applyFont="1" applyFill="1" applyBorder="1" applyAlignment="1" applyProtection="1">
      <alignment horizontal="center" vertical="center" wrapText="1"/>
    </xf>
    <xf numFmtId="0" fontId="5" fillId="6" borderId="22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right" vertical="center" indent="1"/>
    </xf>
    <xf numFmtId="164" fontId="0" fillId="3" borderId="22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22" xfId="0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center" wrapText="1" indent="1"/>
    </xf>
    <xf numFmtId="0" fontId="27" fillId="4" borderId="1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6" fillId="6" borderId="17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16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left" vertical="center" wrapText="1" indent="1"/>
    </xf>
    <xf numFmtId="0" fontId="16" fillId="6" borderId="21" xfId="0" applyFont="1" applyFill="1" applyBorder="1" applyAlignment="1" applyProtection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5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16" fillId="3" borderId="17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27" fillId="4" borderId="19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6" fillId="3" borderId="19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left" vertical="center" wrapText="1" indent="1"/>
    </xf>
    <xf numFmtId="0" fontId="11" fillId="3" borderId="19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 vertical="center" wrapText="1" indent="1"/>
    </xf>
    <xf numFmtId="0" fontId="11" fillId="3" borderId="21" xfId="0" applyFont="1" applyFill="1" applyBorder="1" applyAlignment="1" applyProtection="1">
      <alignment horizontal="center" vertical="center" wrapText="1"/>
    </xf>
    <xf numFmtId="0" fontId="16" fillId="6" borderId="19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16" fillId="3" borderId="19" xfId="0" applyFont="1" applyFill="1" applyBorder="1" applyAlignment="1" applyProtection="1">
      <alignment horizontal="left" vertical="center" wrapText="1" inden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 indent="1"/>
    </xf>
    <xf numFmtId="0" fontId="27" fillId="4" borderId="15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6" fillId="6" borderId="12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9" fillId="5" borderId="3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6" fillId="0" borderId="0" xfId="2" applyFont="1" applyAlignment="1" applyProtection="1">
      <alignment horizontal="left" vertical="center" wrapText="1"/>
    </xf>
    <xf numFmtId="0" fontId="19" fillId="0" borderId="0" xfId="0" applyFont="1" applyAlignment="1" applyProtection="1">
      <alignment vertical="center"/>
    </xf>
    <xf numFmtId="164" fontId="20" fillId="0" borderId="0" xfId="0" applyNumberFormat="1" applyFont="1" applyAlignment="1" applyProtection="1">
      <alignment horizontal="right" vertical="center" indent="1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10" xfId="0" applyNumberFormat="1" applyFont="1" applyBorder="1" applyAlignment="1" applyProtection="1">
      <alignment horizontal="center" vertical="center"/>
    </xf>
    <xf numFmtId="164" fontId="15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4" borderId="24" xfId="0" applyFont="1" applyFill="1" applyBorder="1" applyAlignment="1" applyProtection="1">
      <alignment horizontal="left" vertical="center" wrapText="1" indent="1"/>
      <protection locked="0"/>
    </xf>
    <xf numFmtId="0" fontId="17" fillId="4" borderId="17" xfId="0" applyFont="1" applyFill="1" applyBorder="1" applyAlignment="1" applyProtection="1">
      <alignment horizontal="left" vertical="center" wrapText="1" indent="1"/>
      <protection locked="0"/>
    </xf>
    <xf numFmtId="0" fontId="17" fillId="4" borderId="25" xfId="0" applyFont="1" applyFill="1" applyBorder="1" applyAlignment="1" applyProtection="1">
      <alignment horizontal="left" vertical="center" wrapText="1" indent="1"/>
      <protection locked="0"/>
    </xf>
    <xf numFmtId="0" fontId="17" fillId="4" borderId="19" xfId="0" applyFont="1" applyFill="1" applyBorder="1" applyAlignment="1" applyProtection="1">
      <alignment horizontal="left" vertical="center" wrapText="1" indent="1"/>
      <protection locked="0"/>
    </xf>
    <xf numFmtId="0" fontId="17" fillId="4" borderId="15" xfId="0" applyFont="1" applyFill="1" applyBorder="1" applyAlignment="1" applyProtection="1">
      <alignment horizontal="left" vertical="center" wrapText="1" indent="1"/>
      <protection locked="0"/>
    </xf>
    <xf numFmtId="164" fontId="17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3"/>
  <sheetViews>
    <sheetView tabSelected="1" zoomScale="46" zoomScaleNormal="46" workbookViewId="0">
      <selection activeCell="H11" sqref="H11:H14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7.42578125" style="4" customWidth="1"/>
    <col min="4" max="4" width="12.28515625" style="149" customWidth="1"/>
    <col min="5" max="5" width="10.5703125" style="22" customWidth="1"/>
    <col min="6" max="6" width="108.28515625" style="4" customWidth="1"/>
    <col min="7" max="7" width="44.28515625" style="6" customWidth="1"/>
    <col min="8" max="8" width="27.42578125" style="6" customWidth="1"/>
    <col min="9" max="9" width="22.85546875" style="6" customWidth="1"/>
    <col min="10" max="10" width="16.140625" style="4" customWidth="1"/>
    <col min="11" max="11" width="30.140625" style="1" hidden="1" customWidth="1"/>
    <col min="12" max="12" width="31" style="1" customWidth="1"/>
    <col min="13" max="13" width="30.140625" style="1" customWidth="1"/>
    <col min="14" max="14" width="31.28515625" style="6" customWidth="1"/>
    <col min="15" max="15" width="27.28515625" style="6" customWidth="1"/>
    <col min="16" max="16" width="19.2851562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8.5703125" style="17" customWidth="1"/>
    <col min="23" max="16384" width="9.140625" style="1"/>
  </cols>
  <sheetData>
    <row r="1" spans="1:22" ht="40.9" customHeight="1" x14ac:dyDescent="0.25">
      <c r="B1" s="2" t="s">
        <v>37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16</v>
      </c>
      <c r="D6" s="29" t="s">
        <v>4</v>
      </c>
      <c r="E6" s="29" t="s">
        <v>17</v>
      </c>
      <c r="F6" s="29" t="s">
        <v>18</v>
      </c>
      <c r="G6" s="30" t="s">
        <v>31</v>
      </c>
      <c r="H6" s="31" t="s">
        <v>35</v>
      </c>
      <c r="I6" s="32" t="s">
        <v>19</v>
      </c>
      <c r="J6" s="29" t="s">
        <v>20</v>
      </c>
      <c r="K6" s="29" t="s">
        <v>36</v>
      </c>
      <c r="L6" s="33" t="s">
        <v>21</v>
      </c>
      <c r="M6" s="34" t="s">
        <v>22</v>
      </c>
      <c r="N6" s="33" t="s">
        <v>23</v>
      </c>
      <c r="O6" s="29" t="s">
        <v>29</v>
      </c>
      <c r="P6" s="33" t="s">
        <v>24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25</v>
      </c>
      <c r="V6" s="33" t="s">
        <v>26</v>
      </c>
    </row>
    <row r="7" spans="1:22" ht="325.5" customHeight="1" thickTop="1" x14ac:dyDescent="0.25">
      <c r="A7" s="37"/>
      <c r="B7" s="38">
        <v>1</v>
      </c>
      <c r="C7" s="39" t="s">
        <v>38</v>
      </c>
      <c r="D7" s="40">
        <v>1</v>
      </c>
      <c r="E7" s="41" t="s">
        <v>32</v>
      </c>
      <c r="F7" s="42" t="s">
        <v>55</v>
      </c>
      <c r="G7" s="150"/>
      <c r="H7" s="150"/>
      <c r="I7" s="43" t="s">
        <v>45</v>
      </c>
      <c r="J7" s="44" t="s">
        <v>33</v>
      </c>
      <c r="K7" s="45"/>
      <c r="L7" s="46"/>
      <c r="M7" s="47" t="s">
        <v>46</v>
      </c>
      <c r="N7" s="47" t="s">
        <v>47</v>
      </c>
      <c r="O7" s="48" t="s">
        <v>34</v>
      </c>
      <c r="P7" s="49">
        <f>D7*Q7</f>
        <v>45414</v>
      </c>
      <c r="Q7" s="50">
        <v>45414</v>
      </c>
      <c r="R7" s="155"/>
      <c r="S7" s="51">
        <f>D7*R7</f>
        <v>0</v>
      </c>
      <c r="T7" s="52" t="str">
        <f>IF(R7+R8, IF(R7+R8&gt;Q7,"NEVYHOVUJE","VYHOVUJE")," ")</f>
        <v xml:space="preserve"> </v>
      </c>
      <c r="U7" s="53"/>
      <c r="V7" s="54" t="s">
        <v>11</v>
      </c>
    </row>
    <row r="8" spans="1:22" ht="55.5" customHeight="1" x14ac:dyDescent="0.25">
      <c r="A8" s="37"/>
      <c r="B8" s="55"/>
      <c r="C8" s="56"/>
      <c r="D8" s="57"/>
      <c r="E8" s="58"/>
      <c r="F8" s="59" t="s">
        <v>48</v>
      </c>
      <c r="G8" s="151"/>
      <c r="H8" s="60" t="s">
        <v>33</v>
      </c>
      <c r="I8" s="61"/>
      <c r="J8" s="62"/>
      <c r="K8" s="63"/>
      <c r="L8" s="64"/>
      <c r="M8" s="65"/>
      <c r="N8" s="65"/>
      <c r="O8" s="66"/>
      <c r="P8" s="67"/>
      <c r="Q8" s="68"/>
      <c r="R8" s="156"/>
      <c r="S8" s="69">
        <f>D7*R8</f>
        <v>0</v>
      </c>
      <c r="T8" s="70"/>
      <c r="U8" s="71"/>
      <c r="V8" s="72"/>
    </row>
    <row r="9" spans="1:22" ht="372" customHeight="1" x14ac:dyDescent="0.25">
      <c r="A9" s="37"/>
      <c r="B9" s="73">
        <v>2</v>
      </c>
      <c r="C9" s="74" t="s">
        <v>61</v>
      </c>
      <c r="D9" s="75">
        <v>1</v>
      </c>
      <c r="E9" s="76" t="s">
        <v>32</v>
      </c>
      <c r="F9" s="77" t="s">
        <v>60</v>
      </c>
      <c r="G9" s="152"/>
      <c r="H9" s="152"/>
      <c r="I9" s="61"/>
      <c r="J9" s="62"/>
      <c r="K9" s="63"/>
      <c r="L9" s="78" t="s">
        <v>49</v>
      </c>
      <c r="M9" s="79"/>
      <c r="N9" s="80"/>
      <c r="O9" s="66"/>
      <c r="P9" s="81">
        <f>D9*Q9</f>
        <v>44215</v>
      </c>
      <c r="Q9" s="82">
        <v>44215</v>
      </c>
      <c r="R9" s="157"/>
      <c r="S9" s="83">
        <f>D9*R9</f>
        <v>0</v>
      </c>
      <c r="T9" s="84" t="str">
        <f>IF(R9+R10, IF(R9+R10&gt;Q9,"NEVYHOVUJE","VYHOVUJE")," ")</f>
        <v xml:space="preserve"> </v>
      </c>
      <c r="U9" s="71"/>
      <c r="V9" s="72"/>
    </row>
    <row r="10" spans="1:22" ht="57.75" customHeight="1" x14ac:dyDescent="0.25">
      <c r="A10" s="37"/>
      <c r="B10" s="55"/>
      <c r="C10" s="85"/>
      <c r="D10" s="57"/>
      <c r="E10" s="58"/>
      <c r="F10" s="59" t="s">
        <v>50</v>
      </c>
      <c r="G10" s="151"/>
      <c r="H10" s="60" t="s">
        <v>33</v>
      </c>
      <c r="I10" s="61"/>
      <c r="J10" s="62"/>
      <c r="K10" s="63"/>
      <c r="L10" s="64"/>
      <c r="M10" s="79"/>
      <c r="N10" s="80"/>
      <c r="O10" s="66"/>
      <c r="P10" s="67"/>
      <c r="Q10" s="68"/>
      <c r="R10" s="156"/>
      <c r="S10" s="69">
        <f>D9*R10</f>
        <v>0</v>
      </c>
      <c r="T10" s="70"/>
      <c r="U10" s="71"/>
      <c r="V10" s="72"/>
    </row>
    <row r="11" spans="1:22" ht="322.5" customHeight="1" x14ac:dyDescent="0.25">
      <c r="A11" s="37"/>
      <c r="B11" s="86">
        <v>3</v>
      </c>
      <c r="C11" s="87" t="s">
        <v>39</v>
      </c>
      <c r="D11" s="88">
        <v>1</v>
      </c>
      <c r="E11" s="89" t="s">
        <v>32</v>
      </c>
      <c r="F11" s="90" t="s">
        <v>59</v>
      </c>
      <c r="G11" s="153"/>
      <c r="H11" s="153"/>
      <c r="I11" s="61"/>
      <c r="J11" s="62"/>
      <c r="K11" s="63"/>
      <c r="L11" s="78"/>
      <c r="M11" s="79"/>
      <c r="N11" s="80"/>
      <c r="O11" s="66"/>
      <c r="P11" s="92">
        <f>D11*Q11</f>
        <v>23141</v>
      </c>
      <c r="Q11" s="93">
        <v>23141</v>
      </c>
      <c r="R11" s="158"/>
      <c r="S11" s="94">
        <f>D11*R11</f>
        <v>0</v>
      </c>
      <c r="T11" s="95" t="str">
        <f t="shared" ref="T11:T14" si="0">IF(ISNUMBER(R11), IF(R11&gt;Q11,"NEVYHOVUJE","VYHOVUJE")," ")</f>
        <v xml:space="preserve"> </v>
      </c>
      <c r="U11" s="71"/>
      <c r="V11" s="72"/>
    </row>
    <row r="12" spans="1:22" ht="303.75" customHeight="1" x14ac:dyDescent="0.25">
      <c r="A12" s="37"/>
      <c r="B12" s="86">
        <v>4</v>
      </c>
      <c r="C12" s="96" t="s">
        <v>40</v>
      </c>
      <c r="D12" s="88">
        <v>1</v>
      </c>
      <c r="E12" s="89" t="s">
        <v>32</v>
      </c>
      <c r="F12" s="90" t="s">
        <v>57</v>
      </c>
      <c r="G12" s="153"/>
      <c r="H12" s="153"/>
      <c r="I12" s="61"/>
      <c r="J12" s="62"/>
      <c r="K12" s="63"/>
      <c r="L12" s="97"/>
      <c r="M12" s="79"/>
      <c r="N12" s="80"/>
      <c r="O12" s="66"/>
      <c r="P12" s="92">
        <f>D12*Q12</f>
        <v>32397</v>
      </c>
      <c r="Q12" s="93">
        <v>32397</v>
      </c>
      <c r="R12" s="158"/>
      <c r="S12" s="94">
        <f>D12*R12</f>
        <v>0</v>
      </c>
      <c r="T12" s="95" t="str">
        <f t="shared" si="0"/>
        <v xml:space="preserve"> </v>
      </c>
      <c r="U12" s="71"/>
      <c r="V12" s="72"/>
    </row>
    <row r="13" spans="1:22" ht="310.5" customHeight="1" x14ac:dyDescent="0.25">
      <c r="A13" s="37"/>
      <c r="B13" s="86">
        <v>5</v>
      </c>
      <c r="C13" s="96" t="s">
        <v>40</v>
      </c>
      <c r="D13" s="88">
        <v>1</v>
      </c>
      <c r="E13" s="89" t="s">
        <v>32</v>
      </c>
      <c r="F13" s="90" t="s">
        <v>58</v>
      </c>
      <c r="G13" s="153"/>
      <c r="H13" s="153"/>
      <c r="I13" s="61"/>
      <c r="J13" s="62"/>
      <c r="K13" s="63"/>
      <c r="L13" s="97"/>
      <c r="M13" s="79"/>
      <c r="N13" s="80"/>
      <c r="O13" s="66"/>
      <c r="P13" s="92">
        <f>D13*Q13</f>
        <v>32397</v>
      </c>
      <c r="Q13" s="93">
        <v>32397</v>
      </c>
      <c r="R13" s="158"/>
      <c r="S13" s="94">
        <f>D13*R13</f>
        <v>0</v>
      </c>
      <c r="T13" s="95" t="str">
        <f t="shared" si="0"/>
        <v xml:space="preserve"> </v>
      </c>
      <c r="U13" s="71"/>
      <c r="V13" s="98"/>
    </row>
    <row r="14" spans="1:22" ht="255" customHeight="1" x14ac:dyDescent="0.25">
      <c r="A14" s="37"/>
      <c r="B14" s="86">
        <v>6</v>
      </c>
      <c r="C14" s="99" t="s">
        <v>56</v>
      </c>
      <c r="D14" s="88">
        <v>1</v>
      </c>
      <c r="E14" s="89" t="s">
        <v>32</v>
      </c>
      <c r="F14" s="100" t="s">
        <v>62</v>
      </c>
      <c r="G14" s="153"/>
      <c r="H14" s="153"/>
      <c r="I14" s="61"/>
      <c r="J14" s="62"/>
      <c r="K14" s="63"/>
      <c r="L14" s="97"/>
      <c r="M14" s="79"/>
      <c r="N14" s="80"/>
      <c r="O14" s="66"/>
      <c r="P14" s="92">
        <f>D14*Q14</f>
        <v>7315</v>
      </c>
      <c r="Q14" s="93">
        <v>7315</v>
      </c>
      <c r="R14" s="158"/>
      <c r="S14" s="94">
        <f>D14*R14</f>
        <v>0</v>
      </c>
      <c r="T14" s="95" t="str">
        <f t="shared" si="0"/>
        <v xml:space="preserve"> </v>
      </c>
      <c r="U14" s="71"/>
      <c r="V14" s="101" t="s">
        <v>12</v>
      </c>
    </row>
    <row r="15" spans="1:22" ht="148.5" customHeight="1" x14ac:dyDescent="0.25">
      <c r="A15" s="37"/>
      <c r="B15" s="86">
        <v>7</v>
      </c>
      <c r="C15" s="96" t="s">
        <v>41</v>
      </c>
      <c r="D15" s="88">
        <v>2</v>
      </c>
      <c r="E15" s="89" t="s">
        <v>32</v>
      </c>
      <c r="F15" s="102" t="s">
        <v>51</v>
      </c>
      <c r="G15" s="153"/>
      <c r="H15" s="91" t="s">
        <v>33</v>
      </c>
      <c r="I15" s="61"/>
      <c r="J15" s="62"/>
      <c r="K15" s="63"/>
      <c r="L15" s="97"/>
      <c r="M15" s="79"/>
      <c r="N15" s="80"/>
      <c r="O15" s="66"/>
      <c r="P15" s="92">
        <f>D15*Q15</f>
        <v>6414</v>
      </c>
      <c r="Q15" s="93">
        <v>3207</v>
      </c>
      <c r="R15" s="158"/>
      <c r="S15" s="94">
        <f>D15*R15</f>
        <v>0</v>
      </c>
      <c r="T15" s="95" t="str">
        <f t="shared" ref="T15:T19" si="1">IF(ISNUMBER(R15), IF(R15&gt;Q15,"NEVYHOVUJE","VYHOVUJE")," ")</f>
        <v xml:space="preserve"> </v>
      </c>
      <c r="U15" s="71"/>
      <c r="V15" s="103" t="s">
        <v>15</v>
      </c>
    </row>
    <row r="16" spans="1:22" ht="189.75" customHeight="1" x14ac:dyDescent="0.25">
      <c r="A16" s="37"/>
      <c r="B16" s="86">
        <v>8</v>
      </c>
      <c r="C16" s="96" t="s">
        <v>41</v>
      </c>
      <c r="D16" s="88">
        <v>3</v>
      </c>
      <c r="E16" s="89" t="s">
        <v>32</v>
      </c>
      <c r="F16" s="102" t="s">
        <v>52</v>
      </c>
      <c r="G16" s="153"/>
      <c r="H16" s="91" t="s">
        <v>33</v>
      </c>
      <c r="I16" s="61"/>
      <c r="J16" s="62"/>
      <c r="K16" s="63"/>
      <c r="L16" s="64"/>
      <c r="M16" s="79"/>
      <c r="N16" s="80"/>
      <c r="O16" s="66"/>
      <c r="P16" s="92">
        <f>D16*Q16</f>
        <v>14133</v>
      </c>
      <c r="Q16" s="93">
        <v>4711</v>
      </c>
      <c r="R16" s="158"/>
      <c r="S16" s="94">
        <f>D16*R16</f>
        <v>0</v>
      </c>
      <c r="T16" s="95" t="str">
        <f t="shared" si="1"/>
        <v xml:space="preserve"> </v>
      </c>
      <c r="U16" s="71"/>
      <c r="V16" s="98"/>
    </row>
    <row r="17" spans="1:22" ht="135.75" customHeight="1" x14ac:dyDescent="0.25">
      <c r="A17" s="37"/>
      <c r="B17" s="86">
        <v>9</v>
      </c>
      <c r="C17" s="96" t="s">
        <v>42</v>
      </c>
      <c r="D17" s="88">
        <v>4</v>
      </c>
      <c r="E17" s="89" t="s">
        <v>32</v>
      </c>
      <c r="F17" s="102" t="s">
        <v>53</v>
      </c>
      <c r="G17" s="153"/>
      <c r="H17" s="91" t="s">
        <v>33</v>
      </c>
      <c r="I17" s="61"/>
      <c r="J17" s="62"/>
      <c r="K17" s="63"/>
      <c r="L17" s="104" t="s">
        <v>54</v>
      </c>
      <c r="M17" s="79"/>
      <c r="N17" s="80"/>
      <c r="O17" s="66"/>
      <c r="P17" s="92">
        <f>D17*Q17</f>
        <v>6612</v>
      </c>
      <c r="Q17" s="93">
        <v>1653</v>
      </c>
      <c r="R17" s="158"/>
      <c r="S17" s="94">
        <f>D17*R17</f>
        <v>0</v>
      </c>
      <c r="T17" s="95" t="str">
        <f t="shared" si="1"/>
        <v xml:space="preserve"> </v>
      </c>
      <c r="U17" s="71"/>
      <c r="V17" s="101" t="s">
        <v>13</v>
      </c>
    </row>
    <row r="18" spans="1:22" ht="152.25" customHeight="1" x14ac:dyDescent="0.25">
      <c r="A18" s="37"/>
      <c r="B18" s="86">
        <v>10</v>
      </c>
      <c r="C18" s="105" t="s">
        <v>43</v>
      </c>
      <c r="D18" s="88">
        <v>10</v>
      </c>
      <c r="E18" s="89" t="s">
        <v>32</v>
      </c>
      <c r="F18" s="106" t="s">
        <v>64</v>
      </c>
      <c r="G18" s="153"/>
      <c r="H18" s="91" t="s">
        <v>33</v>
      </c>
      <c r="I18" s="61"/>
      <c r="J18" s="62"/>
      <c r="K18" s="63"/>
      <c r="L18" s="78"/>
      <c r="M18" s="79"/>
      <c r="N18" s="80"/>
      <c r="O18" s="66"/>
      <c r="P18" s="92">
        <f>D18*Q18</f>
        <v>2480</v>
      </c>
      <c r="Q18" s="93">
        <v>248</v>
      </c>
      <c r="R18" s="158"/>
      <c r="S18" s="94">
        <f>D18*R18</f>
        <v>0</v>
      </c>
      <c r="T18" s="95" t="str">
        <f t="shared" si="1"/>
        <v xml:space="preserve"> </v>
      </c>
      <c r="U18" s="71"/>
      <c r="V18" s="101" t="s">
        <v>14</v>
      </c>
    </row>
    <row r="19" spans="1:22" ht="247.5" customHeight="1" thickBot="1" x14ac:dyDescent="0.3">
      <c r="A19" s="37"/>
      <c r="B19" s="107">
        <v>11</v>
      </c>
      <c r="C19" s="108" t="s">
        <v>44</v>
      </c>
      <c r="D19" s="109">
        <v>3</v>
      </c>
      <c r="E19" s="110" t="s">
        <v>32</v>
      </c>
      <c r="F19" s="111" t="s">
        <v>63</v>
      </c>
      <c r="G19" s="154"/>
      <c r="H19" s="112" t="s">
        <v>33</v>
      </c>
      <c r="I19" s="113"/>
      <c r="J19" s="114"/>
      <c r="K19" s="115"/>
      <c r="L19" s="116"/>
      <c r="M19" s="117"/>
      <c r="N19" s="118"/>
      <c r="O19" s="119"/>
      <c r="P19" s="120">
        <f>D19*Q19</f>
        <v>3720</v>
      </c>
      <c r="Q19" s="121">
        <v>1240</v>
      </c>
      <c r="R19" s="159"/>
      <c r="S19" s="122">
        <f>D19*R19</f>
        <v>0</v>
      </c>
      <c r="T19" s="123" t="str">
        <f t="shared" si="1"/>
        <v xml:space="preserve"> </v>
      </c>
      <c r="U19" s="124"/>
      <c r="V19" s="125" t="s">
        <v>15</v>
      </c>
    </row>
    <row r="20" spans="1:22" ht="17.45" customHeight="1" thickTop="1" thickBot="1" x14ac:dyDescent="0.3">
      <c r="B20" s="126"/>
      <c r="C20" s="1"/>
      <c r="D20" s="1"/>
      <c r="E20" s="1"/>
      <c r="F20" s="1"/>
      <c r="G20" s="1"/>
      <c r="H20" s="1"/>
      <c r="I20" s="1"/>
      <c r="J20" s="1"/>
      <c r="N20" s="1"/>
      <c r="O20" s="1"/>
      <c r="P20" s="1"/>
    </row>
    <row r="21" spans="1:22" ht="51.75" customHeight="1" thickTop="1" thickBot="1" x14ac:dyDescent="0.3">
      <c r="B21" s="127" t="s">
        <v>28</v>
      </c>
      <c r="C21" s="127"/>
      <c r="D21" s="127"/>
      <c r="E21" s="127"/>
      <c r="F21" s="127"/>
      <c r="G21" s="127"/>
      <c r="H21" s="128"/>
      <c r="I21" s="128"/>
      <c r="J21" s="129"/>
      <c r="K21" s="129"/>
      <c r="L21" s="27"/>
      <c r="M21" s="27"/>
      <c r="N21" s="27"/>
      <c r="O21" s="130"/>
      <c r="P21" s="130"/>
      <c r="Q21" s="131" t="s">
        <v>9</v>
      </c>
      <c r="R21" s="132" t="s">
        <v>10</v>
      </c>
      <c r="S21" s="133"/>
      <c r="T21" s="134"/>
      <c r="U21" s="135"/>
      <c r="V21" s="136"/>
    </row>
    <row r="22" spans="1:22" ht="50.45" customHeight="1" thickTop="1" thickBot="1" x14ac:dyDescent="0.3">
      <c r="B22" s="137" t="s">
        <v>27</v>
      </c>
      <c r="C22" s="137"/>
      <c r="D22" s="137"/>
      <c r="E22" s="137"/>
      <c r="F22" s="137"/>
      <c r="G22" s="137"/>
      <c r="H22" s="137"/>
      <c r="I22" s="138"/>
      <c r="L22" s="7"/>
      <c r="M22" s="7"/>
      <c r="N22" s="7"/>
      <c r="O22" s="139"/>
      <c r="P22" s="139"/>
      <c r="Q22" s="140">
        <f>SUM(P7:P19)</f>
        <v>218238</v>
      </c>
      <c r="R22" s="141">
        <f>SUM(S7:S19)</f>
        <v>0</v>
      </c>
      <c r="S22" s="142"/>
      <c r="T22" s="143"/>
    </row>
    <row r="23" spans="1:22" ht="15.75" thickTop="1" x14ac:dyDescent="0.25">
      <c r="B23" s="144" t="s">
        <v>30</v>
      </c>
      <c r="C23" s="144"/>
      <c r="D23" s="144"/>
      <c r="E23" s="144"/>
      <c r="F23" s="144"/>
      <c r="G23" s="144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1:22" x14ac:dyDescent="0.25">
      <c r="B24" s="145"/>
      <c r="C24" s="145"/>
      <c r="D24" s="145"/>
      <c r="E24" s="145"/>
      <c r="F24" s="145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1:22" x14ac:dyDescent="0.25">
      <c r="B25" s="145"/>
      <c r="C25" s="145"/>
      <c r="D25" s="145"/>
      <c r="E25" s="145"/>
      <c r="F25" s="145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1:22" x14ac:dyDescent="0.25">
      <c r="B26" s="146"/>
      <c r="C26" s="147"/>
      <c r="D26" s="147"/>
      <c r="E26" s="147"/>
      <c r="F26" s="147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1:22" ht="19.899999999999999" customHeight="1" x14ac:dyDescent="0.25">
      <c r="C27" s="129"/>
      <c r="D27" s="148"/>
      <c r="E27" s="129"/>
      <c r="F27" s="129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1:22" ht="19.899999999999999" customHeight="1" x14ac:dyDescent="0.25">
      <c r="C28" s="129"/>
      <c r="D28" s="148"/>
      <c r="E28" s="129"/>
      <c r="F28" s="129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1:22" ht="19.899999999999999" customHeight="1" x14ac:dyDescent="0.25">
      <c r="C29" s="129"/>
      <c r="D29" s="148"/>
      <c r="E29" s="129"/>
      <c r="F29" s="129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1:22" ht="19.899999999999999" customHeight="1" x14ac:dyDescent="0.25">
      <c r="C30" s="129"/>
      <c r="D30" s="148"/>
      <c r="E30" s="129"/>
      <c r="F30" s="129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1:22" ht="19.899999999999999" customHeight="1" x14ac:dyDescent="0.25">
      <c r="C31" s="129"/>
      <c r="D31" s="148"/>
      <c r="E31" s="129"/>
      <c r="F31" s="129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1:22" ht="19.899999999999999" customHeight="1" x14ac:dyDescent="0.25">
      <c r="C32" s="129"/>
      <c r="D32" s="148"/>
      <c r="E32" s="129"/>
      <c r="F32" s="129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29"/>
      <c r="D33" s="148"/>
      <c r="E33" s="129"/>
      <c r="F33" s="129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29"/>
      <c r="D34" s="148"/>
      <c r="E34" s="129"/>
      <c r="F34" s="129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29"/>
      <c r="D35" s="148"/>
      <c r="E35" s="129"/>
      <c r="F35" s="129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29"/>
      <c r="D36" s="148"/>
      <c r="E36" s="129"/>
      <c r="F36" s="129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29"/>
      <c r="D37" s="148"/>
      <c r="E37" s="129"/>
      <c r="F37" s="129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29"/>
      <c r="D38" s="148"/>
      <c r="E38" s="129"/>
      <c r="F38" s="129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29"/>
      <c r="D39" s="148"/>
      <c r="E39" s="129"/>
      <c r="F39" s="129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29"/>
      <c r="D40" s="148"/>
      <c r="E40" s="129"/>
      <c r="F40" s="129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29"/>
      <c r="D41" s="148"/>
      <c r="E41" s="129"/>
      <c r="F41" s="129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29"/>
      <c r="D42" s="148"/>
      <c r="E42" s="129"/>
      <c r="F42" s="129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29"/>
      <c r="D43" s="148"/>
      <c r="E43" s="129"/>
      <c r="F43" s="129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29"/>
      <c r="D44" s="148"/>
      <c r="E44" s="129"/>
      <c r="F44" s="129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29"/>
      <c r="D45" s="148"/>
      <c r="E45" s="129"/>
      <c r="F45" s="129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29"/>
      <c r="D46" s="148"/>
      <c r="E46" s="129"/>
      <c r="F46" s="129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29"/>
      <c r="D47" s="148"/>
      <c r="E47" s="129"/>
      <c r="F47" s="129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29"/>
      <c r="D48" s="148"/>
      <c r="E48" s="129"/>
      <c r="F48" s="129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29"/>
      <c r="D49" s="148"/>
      <c r="E49" s="129"/>
      <c r="F49" s="129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29"/>
      <c r="D50" s="148"/>
      <c r="E50" s="129"/>
      <c r="F50" s="129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29"/>
      <c r="D51" s="148"/>
      <c r="E51" s="129"/>
      <c r="F51" s="129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29"/>
      <c r="D52" s="148"/>
      <c r="E52" s="129"/>
      <c r="F52" s="129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29"/>
      <c r="D53" s="148"/>
      <c r="E53" s="129"/>
      <c r="F53" s="129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29"/>
      <c r="D54" s="148"/>
      <c r="E54" s="129"/>
      <c r="F54" s="129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29"/>
      <c r="D55" s="148"/>
      <c r="E55" s="129"/>
      <c r="F55" s="129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29"/>
      <c r="D56" s="148"/>
      <c r="E56" s="129"/>
      <c r="F56" s="129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29"/>
      <c r="D57" s="148"/>
      <c r="E57" s="129"/>
      <c r="F57" s="129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29"/>
      <c r="D58" s="148"/>
      <c r="E58" s="129"/>
      <c r="F58" s="129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29"/>
      <c r="D59" s="148"/>
      <c r="E59" s="129"/>
      <c r="F59" s="129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29"/>
      <c r="D60" s="148"/>
      <c r="E60" s="129"/>
      <c r="F60" s="129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29"/>
      <c r="D61" s="148"/>
      <c r="E61" s="129"/>
      <c r="F61" s="129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29"/>
      <c r="D62" s="148"/>
      <c r="E62" s="129"/>
      <c r="F62" s="129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29"/>
      <c r="D63" s="148"/>
      <c r="E63" s="129"/>
      <c r="F63" s="129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29"/>
      <c r="D64" s="148"/>
      <c r="E64" s="129"/>
      <c r="F64" s="129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29"/>
      <c r="D65" s="148"/>
      <c r="E65" s="129"/>
      <c r="F65" s="129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29"/>
      <c r="D66" s="148"/>
      <c r="E66" s="129"/>
      <c r="F66" s="129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29"/>
      <c r="D67" s="148"/>
      <c r="E67" s="129"/>
      <c r="F67" s="129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29"/>
      <c r="D68" s="148"/>
      <c r="E68" s="129"/>
      <c r="F68" s="129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29"/>
      <c r="D69" s="148"/>
      <c r="E69" s="129"/>
      <c r="F69" s="129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29"/>
      <c r="D70" s="148"/>
      <c r="E70" s="129"/>
      <c r="F70" s="129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29"/>
      <c r="D71" s="148"/>
      <c r="E71" s="129"/>
      <c r="F71" s="129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29"/>
      <c r="D72" s="148"/>
      <c r="E72" s="129"/>
      <c r="F72" s="129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29"/>
      <c r="D73" s="148"/>
      <c r="E73" s="129"/>
      <c r="F73" s="129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29"/>
      <c r="D74" s="148"/>
      <c r="E74" s="129"/>
      <c r="F74" s="129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29"/>
      <c r="D75" s="148"/>
      <c r="E75" s="129"/>
      <c r="F75" s="129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29"/>
      <c r="D76" s="148"/>
      <c r="E76" s="129"/>
      <c r="F76" s="129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29"/>
      <c r="D77" s="148"/>
      <c r="E77" s="129"/>
      <c r="F77" s="129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29"/>
      <c r="D78" s="148"/>
      <c r="E78" s="129"/>
      <c r="F78" s="129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29"/>
      <c r="D79" s="148"/>
      <c r="E79" s="129"/>
      <c r="F79" s="129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29"/>
      <c r="D80" s="148"/>
      <c r="E80" s="129"/>
      <c r="F80" s="129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29"/>
      <c r="D81" s="148"/>
      <c r="E81" s="129"/>
      <c r="F81" s="129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29"/>
      <c r="D82" s="148"/>
      <c r="E82" s="129"/>
      <c r="F82" s="129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29"/>
      <c r="D83" s="148"/>
      <c r="E83" s="129"/>
      <c r="F83" s="129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29"/>
      <c r="D84" s="148"/>
      <c r="E84" s="129"/>
      <c r="F84" s="129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29"/>
      <c r="D85" s="148"/>
      <c r="E85" s="129"/>
      <c r="F85" s="129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29"/>
      <c r="D86" s="148"/>
      <c r="E86" s="129"/>
      <c r="F86" s="129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29"/>
      <c r="D87" s="148"/>
      <c r="E87" s="129"/>
      <c r="F87" s="129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29"/>
      <c r="D88" s="148"/>
      <c r="E88" s="129"/>
      <c r="F88" s="129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29"/>
      <c r="D89" s="148"/>
      <c r="E89" s="129"/>
      <c r="F89" s="129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29"/>
      <c r="D90" s="148"/>
      <c r="E90" s="129"/>
      <c r="F90" s="129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29"/>
      <c r="D91" s="148"/>
      <c r="E91" s="129"/>
      <c r="F91" s="129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29"/>
      <c r="D92" s="148"/>
      <c r="E92" s="129"/>
      <c r="F92" s="129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29"/>
      <c r="D93" s="148"/>
      <c r="E93" s="129"/>
      <c r="F93" s="129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29"/>
      <c r="D94" s="148"/>
      <c r="E94" s="129"/>
      <c r="F94" s="129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29"/>
      <c r="D95" s="148"/>
      <c r="E95" s="129"/>
      <c r="F95" s="129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29"/>
      <c r="D96" s="148"/>
      <c r="E96" s="129"/>
      <c r="F96" s="129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29"/>
      <c r="D97" s="148"/>
      <c r="E97" s="129"/>
      <c r="F97" s="129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29"/>
      <c r="D98" s="148"/>
      <c r="E98" s="129"/>
      <c r="F98" s="129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29"/>
      <c r="D99" s="148"/>
      <c r="E99" s="129"/>
      <c r="F99" s="129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29"/>
      <c r="D100" s="148"/>
      <c r="E100" s="129"/>
      <c r="F100" s="129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29"/>
      <c r="D101" s="148"/>
      <c r="E101" s="129"/>
      <c r="F101" s="129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29"/>
      <c r="D102" s="148"/>
      <c r="E102" s="129"/>
      <c r="F102" s="129"/>
      <c r="G102" s="16"/>
      <c r="H102" s="16"/>
      <c r="I102" s="11"/>
      <c r="J102" s="11"/>
      <c r="K102" s="11"/>
      <c r="L102" s="11"/>
      <c r="M102" s="11"/>
      <c r="N102" s="17"/>
      <c r="O102" s="17"/>
      <c r="P102" s="17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</sheetData>
  <sheetProtection algorithmName="SHA-512" hashValue="6y14yXdREFUcimGKygNGQNc2/8cfacSUHQs+pAw14lwBiQKN6iyQPm2qCsqmQn1Inz/g7vzIVUZpzX8S3rBULg==" saltValue="9lQJNf9f1YtB3hbUtSiM5g==" spinCount="100000" sheet="1" objects="1" scenarios="1"/>
  <mergeCells count="34">
    <mergeCell ref="B23:G23"/>
    <mergeCell ref="R22:T22"/>
    <mergeCell ref="R21:T21"/>
    <mergeCell ref="B21:G21"/>
    <mergeCell ref="B22:H22"/>
    <mergeCell ref="V15:V16"/>
    <mergeCell ref="V7:V13"/>
    <mergeCell ref="B1:D1"/>
    <mergeCell ref="G5:H5"/>
    <mergeCell ref="U7:U19"/>
    <mergeCell ref="Q7:Q8"/>
    <mergeCell ref="T7:T8"/>
    <mergeCell ref="Q9:Q10"/>
    <mergeCell ref="P9:P10"/>
    <mergeCell ref="T9:T10"/>
    <mergeCell ref="B7:B8"/>
    <mergeCell ref="C7:C8"/>
    <mergeCell ref="D7:D8"/>
    <mergeCell ref="E7:E8"/>
    <mergeCell ref="P7:P8"/>
    <mergeCell ref="L7:L8"/>
    <mergeCell ref="I7:I19"/>
    <mergeCell ref="J7:J19"/>
    <mergeCell ref="K7:K19"/>
    <mergeCell ref="O7:O19"/>
    <mergeCell ref="M7:M19"/>
    <mergeCell ref="N7:N19"/>
    <mergeCell ref="L18:L19"/>
    <mergeCell ref="L11:L16"/>
    <mergeCell ref="B9:B10"/>
    <mergeCell ref="C9:C10"/>
    <mergeCell ref="D9:D10"/>
    <mergeCell ref="E9:E10"/>
    <mergeCell ref="L9:L10"/>
  </mergeCells>
  <conditionalFormatting sqref="R7:R19 G7:H19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9">
    <cfRule type="notContainsBlanks" dxfId="2" priority="78">
      <formula>LEN(TRIM(G7))&gt;0</formula>
    </cfRule>
  </conditionalFormatting>
  <conditionalFormatting sqref="T7 T9 T11:T19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:J8" xr:uid="{C9369DE5-2385-49FF-A754-5F8F05635E82}">
      <formula1>"ANO,NE"</formula1>
    </dataValidation>
    <dataValidation type="list" allowBlank="1" showInputMessage="1" showErrorMessage="1" sqref="E7 E9 E11:E19" xr:uid="{349A6282-9232-40B5-B155-0C95E3B5B228}">
      <formula1>"ks,bal,sada,m,"</formula1>
    </dataValidation>
  </dataValidations>
  <hyperlinks>
    <hyperlink ref="H6" location="'Výpočetní technika'!B22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18" orientation="landscape" r:id="rId1"/>
  <ignoredErrors>
    <ignoredError sqref="S8:S1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V17:V19 V7:V8 V14:V15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2025-07-30T05:52:12Z</cp:lastPrinted>
  <dcterms:created xsi:type="dcterms:W3CDTF">2014-03-05T12:43:32Z</dcterms:created>
  <dcterms:modified xsi:type="dcterms:W3CDTF">2025-08-14T13:12:40Z</dcterms:modified>
</cp:coreProperties>
</file>