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129\1 výzva\"/>
    </mc:Choice>
  </mc:AlternateContent>
  <xr:revisionPtr revIDLastSave="0" documentId="13_ncr:1_{20BD4CB0-2682-427B-B04B-0D7DE6928971}" xr6:coauthVersionLast="47" xr6:coauthVersionMax="47" xr10:uidLastSave="{00000000-0000-0000-0000-000000000000}"/>
  <bookViews>
    <workbookView xWindow="28680" yWindow="3600" windowWidth="29040" windowHeight="158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P11" i="1"/>
  <c r="P12" i="1"/>
  <c r="S10" i="1"/>
  <c r="T10" i="1"/>
  <c r="S11" i="1"/>
  <c r="T11" i="1"/>
  <c r="S12" i="1"/>
  <c r="T12" i="1"/>
  <c r="T8" i="1" l="1"/>
  <c r="S9" i="1"/>
  <c r="S8" i="1" l="1"/>
  <c r="P8" i="1"/>
  <c r="S13" i="1"/>
  <c r="T13" i="1"/>
  <c r="P13" i="1"/>
  <c r="S7" i="1" l="1"/>
  <c r="P7" i="1"/>
  <c r="Q16" i="1" l="1"/>
  <c r="R16" i="1"/>
  <c r="T7" i="1"/>
</calcChain>
</file>

<file path=xl/sharedStrings.xml><?xml version="1.0" encoding="utf-8"?>
<sst xmlns="http://schemas.openxmlformats.org/spreadsheetml/2006/main" count="81" uniqueCount="65">
  <si>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</si>
  <si>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</si>
  <si>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</si>
  <si>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</si>
  <si>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</si>
  <si>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</si>
  <si>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</si>
  <si>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</si>
  <si>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</si>
  <si>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</si>
  <si>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</si>
  <si>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30213100-6 - Přenosné počítače</t>
  </si>
  <si>
    <t xml:space="preserve">30213200-7 - Tablety (PC) </t>
  </si>
  <si>
    <t>30236110-6 - Paměť RAM</t>
  </si>
  <si>
    <t xml:space="preserve">30237000-9 - Součásti, příslušenství a doplňky pro počítače </t>
  </si>
  <si>
    <t xml:space="preserve">30237200-1 - Počítačová příslušenství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</si>
  <si>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</si>
  <si>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</si>
  <si>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</si>
  <si>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</si>
  <si>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</si>
  <si>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</si>
  <si>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</si>
  <si>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</si>
  <si>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</si>
  <si>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</si>
  <si>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</si>
  <si>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</si>
  <si>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</si>
  <si>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</si>
  <si>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</si>
  <si>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</si>
  <si>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</si>
  <si>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t>NE</t>
  </si>
  <si>
    <t>21 dní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</si>
  <si>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</si>
  <si>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 xml:space="preserve">Příloha č. 2 Kupní smlouvy - technická specifikace
Výpočetní technika (III.) 129 - 2025 </t>
  </si>
  <si>
    <t>Tablet PC</t>
  </si>
  <si>
    <t>Samostatná faktura</t>
  </si>
  <si>
    <t>ANO</t>
  </si>
  <si>
    <t xml:space="preserve">1089 PPSŘ 2025-FZS1 </t>
  </si>
  <si>
    <r>
      <t>Pokud financováno z projektových prostředků, pak</t>
    </r>
    <r>
      <rPr>
        <b/>
        <sz val="11"/>
        <color rgb="FFFF0000"/>
        <rFont val="Calibri"/>
        <family val="2"/>
        <charset val="238"/>
        <scheme val="minor"/>
      </rPr>
      <t xml:space="preserve"> DODAVATEL </t>
    </r>
    <r>
      <rPr>
        <b/>
        <sz val="11"/>
        <rFont val="Calibri"/>
        <family val="2"/>
        <charset val="238"/>
        <scheme val="minor"/>
      </rPr>
      <t xml:space="preserve">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</si>
  <si>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PhDr. Petr Simbartl, Ph.D.,
Tel.: 37763 3712,
735 713 978,
E-mail: simbartl@fzs.zcu.cz</t>
  </si>
  <si>
    <t>Husova 11,
301 00 Plzeň,
Fakulta zdravotnických studií - Děkanát,
místnost HJ 206</t>
  </si>
  <si>
    <t>CPU: Passmark min. Multithread Rating 4 500 bodů.
Dotykový IPS displej min. 10,5".
Min. 10 bodový vícedotykový displej a odolné sklo.
Min. rozlišení 1920 x 1280.
Min. RAM 8GB LPDDR5.
Disk SSD min. 128 GB.
Hmotnost maximálně 600 g.
Webkamera, USB-C, Wifi 6, Licence Windows 11 Pro, (podpora stylusu, podpora klávesnice). 
Součástí je odolné ochranné pouzdro přesně kompatibilní s produktem s držákem na ruku, aby mohl být tablet držen pohodlně v ruce. 
Součástí je ochranné sklo/folie určené přímo pro vybranný typ.</t>
  </si>
  <si>
    <t>Výkonný notebook min. 16"</t>
  </si>
  <si>
    <t>Záruka na zboží min. 36 měsíců,
servis NBD onsite.</t>
  </si>
  <si>
    <t>Mgr. Magdalena Toušová, DiS.,
Tel.: 37763 1907,
724 071 804</t>
  </si>
  <si>
    <t>Jungmannova 1, 
301 00 Plzeň,
Univerzita třetího věku,
místnost JJ 113b</t>
  </si>
  <si>
    <t>Operační systém Windows 11 Pro 64bit, předinstalovaný (nesmí to být licence typu K12 (EDU)). 
OS Windows požadujeme z důvodu kompatibility s interními aplikacemi ZČU (Stag, Magion,...).</t>
  </si>
  <si>
    <t>Procesor s výkonem minimálně 29 000 bodů podle Passmark CPU Mark na adrese http://www.cpubenchmark.net/high_end_cpus.html (ke dni 18.7.2025), min. 12 jader.
Paměť min. 16GB DDR5 5600 MHz v jednom slotu.
Grafická karta s výkonem min. 3 100 bodů podle Passmark GPU na adrese https://www.videocardbenchmark.net/high_end_gpus.html (ke dni 18.7.2025).
Dual HD IR Webkamera s krytkou. min. 5MP.
Integrovaný mikrofon.
Baterie s prodlouženou dobou výdrže (vícečlánková min. 56Whr s min. 3 letou záruční dobou).
Česká podsvícená klávesnice včetně numerické části odolná proti polití.
Pevný disk min. 512GB NVME SSD.
Display: antireflexní min. 16" LED s rozlišením min. Full HD (1 920 x 1 080), min. 300Nits.
Minimálně: Wifi min. 7, Bluetooth min. v 5.4.
Minimálně: 2x USB-C s thundebolt,  2x USB 3.2, 1x HDMI konektor, 1x sluchátkový konektor, 1x RJ45.
Max. hmotnost notebooku 1,77 kg.
Napájecí adaptér min. 65W.
Kovové šasi.
Preferujeme stříbrnou barvu.
Záruka min. 36 měsíců s opravou následující pracovní den.</t>
  </si>
  <si>
    <t>Laserové ukazovátko</t>
  </si>
  <si>
    <t>USB-C rozšiřující modul do PC</t>
  </si>
  <si>
    <t>Bouček, UN504</t>
  </si>
  <si>
    <t>Straka, UN506</t>
  </si>
  <si>
    <t>TZ ič. 238092</t>
  </si>
  <si>
    <t>TZ ič. 262869
TZ ič.262870</t>
  </si>
  <si>
    <t>Ing. Miroslav Flídr, Ph.D.,
Tel.: 37763 2559</t>
  </si>
  <si>
    <t>Technická 8, 
301 00 Plzeň,
Fakulta aplikovaných věd - Katedra kybernetiky,
místnost UN 508</t>
  </si>
  <si>
    <t>Tablet 11" s příslušenstvím</t>
  </si>
  <si>
    <t>Laserové ukazovátko se zeleným laserem, bezdrátový dosat min. 45 m, čtyřsměrný joystick pro ovládání kurzoru, 4 podsvícená tlačítka, barva černá,
2,4GHz rozhraní s USB donglem uschovaným v těle ukazovátka (technologie Plug&amp;Play).</t>
  </si>
  <si>
    <t>Paměťový modul do notebooku</t>
  </si>
  <si>
    <t>Paměťový modul do notebooku Lenovo Yoga 370.
SODIMM 16GB PC4-19200/PC4-25600 (2400/3200MHz) CL17/CL22 nonECC 1,2V.</t>
  </si>
  <si>
    <t>Rozšiřující modul s USB-C portem do pracovní stanice HP Z2 G9 - HP Type-C USB 3.2 Gen2 Port Flex IO v2.</t>
  </si>
  <si>
    <r>
      <rPr>
        <b/>
        <sz val="11"/>
        <color theme="1"/>
        <rFont val="Calibri"/>
        <family val="2"/>
        <charset val="238"/>
        <scheme val="minor"/>
      </rPr>
      <t>Display</t>
    </r>
    <r>
      <rPr>
        <sz val="11"/>
        <color theme="1"/>
        <rFont val="Calibri"/>
        <family val="2"/>
        <charset val="238"/>
        <scheme val="minor"/>
      </rPr>
      <t xml:space="preserve"> s úhlopříčkou min. 11", rozlišení min. 3200 x 2136, IPS panel, obnovovací frekvence 144Hz, potlačení modrého světla, jas min. 800 nitů.
</t>
    </r>
    <r>
      <rPr>
        <b/>
        <sz val="11"/>
        <color theme="1"/>
        <rFont val="Calibri"/>
        <family val="2"/>
        <charset val="238"/>
        <scheme val="minor"/>
      </rPr>
      <t>Paměť</t>
    </r>
    <r>
      <rPr>
        <sz val="11"/>
        <color theme="1"/>
        <rFont val="Calibri"/>
        <family val="2"/>
        <charset val="238"/>
        <scheme val="minor"/>
      </rPr>
      <t xml:space="preserve"> minimálně 8 GB.
</t>
    </r>
    <r>
      <rPr>
        <b/>
        <sz val="11"/>
        <color theme="1"/>
        <rFont val="Calibri"/>
        <family val="2"/>
        <charset val="238"/>
        <scheme val="minor"/>
      </rPr>
      <t>Procesor</t>
    </r>
    <r>
      <rPr>
        <sz val="11"/>
        <color theme="1"/>
        <rFont val="Calibri"/>
        <family val="2"/>
        <charset val="238"/>
        <scheme val="minor"/>
      </rPr>
      <t xml:space="preserve"> min. 8 jader (min. 37 000 bodů pro CPU a 485 000 bodů pro GPU v benchmarku https://www.antutu.com/en/ranking/soc0.htm platnému ke dni 21.7.2025 viz Příloha č. 2 Výzvy - Hodnocení procesoru_položka č.3.pdf)
</t>
    </r>
    <r>
      <rPr>
        <b/>
        <sz val="11"/>
        <color theme="1"/>
        <rFont val="Calibri"/>
        <family val="2"/>
        <charset val="238"/>
        <scheme val="minor"/>
      </rPr>
      <t xml:space="preserve">Vnitřní úložiště </t>
    </r>
    <r>
      <rPr>
        <sz val="11"/>
        <color theme="1"/>
        <rFont val="Calibri"/>
        <family val="2"/>
        <charset val="238"/>
        <scheme val="minor"/>
      </rPr>
      <t xml:space="preserve">min. 256 GB.
</t>
    </r>
    <r>
      <rPr>
        <b/>
        <sz val="11"/>
        <color theme="1"/>
        <rFont val="Calibri"/>
        <family val="2"/>
        <charset val="238"/>
        <scheme val="minor"/>
      </rPr>
      <t>Operační systém</t>
    </r>
    <r>
      <rPr>
        <sz val="11"/>
        <color theme="1"/>
        <rFont val="Calibri"/>
        <family val="2"/>
        <charset val="238"/>
        <scheme val="minor"/>
      </rPr>
      <t xml:space="preserve"> založený min. na Android 15 (z důvodů kompatibility se stávajícím zařízením ZČU).
</t>
    </r>
    <r>
      <rPr>
        <b/>
        <sz val="11"/>
        <color theme="1"/>
        <rFont val="Calibri"/>
        <family val="2"/>
        <charset val="238"/>
        <scheme val="minor"/>
      </rPr>
      <t>Další vlastnosti:</t>
    </r>
    <r>
      <rPr>
        <sz val="11"/>
        <color theme="1"/>
        <rFont val="Calibri"/>
        <family val="2"/>
        <charset val="238"/>
        <scheme val="minor"/>
      </rPr>
      <t xml:space="preserve"> 
- podpora bezdrátových technologií Bluetooth, NFC a WiFi 6E (a/b/g/n/ac/ax) 
- přední fotoaparát rozlišení min. 8MPx, zadní fotoaparát rozlišení min. 13Mpx; záznam videa min. 1080p (Full HD) 30fps
- kapacita baterie min. 8800 mAh
- barva se preferuje šedá
- funkce rychlého nabíjení
- USB-C konektor podporující USB 3.2 Gen1
- senzory: akcelerometr, gyroskop, magnetické snímače s Hallovou sondou, světelný senzor
- hmotnost max. 500 g
</t>
    </r>
    <r>
      <rPr>
        <b/>
        <sz val="11"/>
        <color theme="1"/>
        <rFont val="Calibri"/>
        <family val="2"/>
        <charset val="238"/>
        <scheme val="minor"/>
      </rPr>
      <t>Příslušenství:</t>
    </r>
    <r>
      <rPr>
        <sz val="11"/>
        <color theme="1"/>
        <rFont val="Calibri"/>
        <family val="2"/>
        <charset val="238"/>
        <scheme val="minor"/>
      </rPr>
      <t xml:space="preserve">
- aktivní stylus - barva bílá; min. 8192 úrovní citlivosti na tlak; latence max. 3 ms; nabíjení přes USB-C; výdrž min. 150 h; vyměnitelný hrot; 
   magnetické uchycení k tabletu
- adaptér pro rychlé nabíjení s výkonem minimálně 45W
- ochranná fólie na displej se zdrněným povrchem imitující papír.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</si>
</sst>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2" fillId="0" borderId="0"/>
    <xf numFmtId="0" fontId="13" fillId="0" borderId="0"/>
    <xf numFmtId="0" fontId="30" fillId="0" borderId="0" applyNumberFormat="0" applyFill="0" applyBorder="0" applyAlignment="0" applyProtection="0"/>
  </cellStyleXfs>
  <cellXfs count="177">
    <xf numFmtId="0" fontId="0" fillId="0" borderId="0" xfId="0"/>
    <xf numFmtId="0" fontId="0" fillId="0" borderId="0" xfId="0" applyProtection="1"/>
    <xf numFmtId="0" fontId="25" fillId="2" borderId="0" xfId="0" applyFont="1" applyFill="1" applyAlignment="1" applyProtection="1">
      <alignment horizontal="left" vertical="center" wrapText="1"/>
    </xf>
    <xf numFmtId="0" fontId="25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9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6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center" vertical="top" wrapText="1"/>
    </xf>
    <xf numFmtId="0" fontId="26" fillId="0" borderId="0" xfId="0" applyFont="1" applyAlignment="1" applyProtection="1">
      <alignment horizontal="center" vertical="top" wrapText="1"/>
    </xf>
    <xf numFmtId="0" fontId="27" fillId="0" borderId="0" xfId="0" applyFont="1" applyAlignment="1" applyProtection="1">
      <alignment horizontal="center" vertical="top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4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8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9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4" fillId="4" borderId="7" xfId="0" applyFont="1" applyFill="1" applyBorder="1" applyAlignment="1" applyProtection="1">
      <alignment horizontal="center" vertical="center" wrapText="1"/>
    </xf>
    <xf numFmtId="0" fontId="14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4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0" fillId="2" borderId="3" xfId="0" applyFont="1" applyFill="1" applyBorder="1" applyAlignment="1" applyProtection="1">
      <alignment horizontal="center" vertical="center" textRotation="90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20" fillId="4" borderId="4" xfId="0" applyFont="1" applyFill="1" applyBorder="1" applyAlignment="1" applyProtection="1">
      <alignment horizontal="center" vertical="center" wrapText="1"/>
    </xf>
    <xf numFmtId="0" fontId="31" fillId="4" borderId="4" xfId="3" applyFont="1" applyFill="1" applyBorder="1" applyAlignment="1" applyProtection="1">
      <alignment horizontal="center" vertical="center" wrapText="1"/>
    </xf>
    <xf numFmtId="0" fontId="20" fillId="5" borderId="6" xfId="0" applyFont="1" applyFill="1" applyBorder="1" applyAlignment="1" applyProtection="1">
      <alignment horizontal="center" vertical="center" wrapText="1"/>
    </xf>
    <xf numFmtId="0" fontId="24" fillId="5" borderId="4" xfId="0" applyFont="1" applyFill="1" applyBorder="1" applyAlignment="1" applyProtection="1">
      <alignment horizontal="center" vertical="center" wrapText="1"/>
    </xf>
    <xf numFmtId="0" fontId="23" fillId="5" borderId="4" xfId="0" applyFont="1" applyFill="1" applyBorder="1" applyAlignment="1" applyProtection="1">
      <alignment horizontal="center" vertical="center" wrapText="1"/>
    </xf>
    <xf numFmtId="0" fontId="14" fillId="4" borderId="4" xfId="0" applyFont="1" applyFill="1" applyBorder="1" applyAlignment="1" applyProtection="1">
      <alignment horizontal="center" vertical="center" wrapText="1"/>
    </xf>
    <xf numFmtId="0" fontId="14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20" xfId="0" applyNumberFormat="1" applyFill="1" applyBorder="1" applyAlignment="1" applyProtection="1">
      <alignment horizontal="center" vertical="center" wrapText="1"/>
    </xf>
    <xf numFmtId="0" fontId="8" fillId="3" borderId="21" xfId="0" applyFont="1" applyFill="1" applyBorder="1" applyAlignment="1" applyProtection="1">
      <alignment horizontal="center" vertical="center" wrapText="1"/>
    </xf>
    <xf numFmtId="3" fontId="0" fillId="3" borderId="21" xfId="0" applyNumberFormat="1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left" vertical="center" wrapText="1" indent="1"/>
    </xf>
    <xf numFmtId="0" fontId="5" fillId="3" borderId="21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17" fillId="6" borderId="21" xfId="0" applyFont="1" applyFill="1" applyBorder="1" applyAlignment="1" applyProtection="1">
      <alignment horizontal="center" vertical="center" wrapText="1"/>
    </xf>
    <xf numFmtId="0" fontId="7" fillId="6" borderId="21" xfId="0" applyFont="1" applyFill="1" applyBorder="1" applyAlignment="1" applyProtection="1">
      <alignment horizontal="center" vertical="center" wrapText="1"/>
    </xf>
    <xf numFmtId="0" fontId="14" fillId="3" borderId="21" xfId="0" applyFont="1" applyFill="1" applyBorder="1" applyAlignment="1" applyProtection="1">
      <alignment horizontal="center" vertical="center" wrapText="1"/>
    </xf>
    <xf numFmtId="164" fontId="0" fillId="0" borderId="21" xfId="0" applyNumberFormat="1" applyBorder="1" applyAlignment="1" applyProtection="1">
      <alignment horizontal="right" vertical="center" indent="1"/>
    </xf>
    <xf numFmtId="164" fontId="0" fillId="3" borderId="21" xfId="0" applyNumberFormat="1" applyFill="1" applyBorder="1" applyAlignment="1" applyProtection="1">
      <alignment horizontal="right" vertical="center" indent="1"/>
    </xf>
    <xf numFmtId="165" fontId="0" fillId="0" borderId="21" xfId="0" applyNumberFormat="1" applyBorder="1" applyAlignment="1" applyProtection="1">
      <alignment horizontal="right" vertical="center" indent="1"/>
    </xf>
    <xf numFmtId="0" fontId="0" fillId="0" borderId="21" xfId="0" applyBorder="1" applyAlignment="1" applyProtection="1">
      <alignment horizontal="center" vertical="center"/>
    </xf>
    <xf numFmtId="0" fontId="11" fillId="3" borderId="21" xfId="0" applyFont="1" applyFill="1" applyBorder="1" applyAlignment="1" applyProtection="1">
      <alignment horizontal="center" vertical="center" wrapText="1"/>
    </xf>
    <xf numFmtId="0" fontId="12" fillId="3" borderId="21" xfId="0" applyFont="1" applyFill="1" applyBorder="1" applyAlignment="1" applyProtection="1">
      <alignment horizontal="center" vertical="center" wrapText="1"/>
    </xf>
    <xf numFmtId="3" fontId="0" fillId="2" borderId="22" xfId="0" applyNumberForma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3" fontId="0" fillId="3" borderId="2" xfId="0" applyNumberFormat="1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left" vertical="center" wrapText="1" indent="1"/>
    </xf>
    <xf numFmtId="0" fontId="5" fillId="3" borderId="2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0" fontId="17" fillId="6" borderId="2" xfId="0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right" vertical="center" indent="1"/>
    </xf>
    <xf numFmtId="164" fontId="0" fillId="3" borderId="2" xfId="0" applyNumberFormat="1" applyFill="1" applyBorder="1" applyAlignment="1" applyProtection="1">
      <alignment horizontal="right" vertical="center" indent="1"/>
    </xf>
    <xf numFmtId="165" fontId="0" fillId="0" borderId="25" xfId="0" applyNumberFormat="1" applyBorder="1" applyAlignment="1" applyProtection="1">
      <alignment horizontal="right" vertical="center" indent="1"/>
    </xf>
    <xf numFmtId="0" fontId="0" fillId="0" borderId="2" xfId="0" applyBorder="1" applyAlignment="1" applyProtection="1">
      <alignment horizontal="center" vertical="center"/>
    </xf>
    <xf numFmtId="0" fontId="11" fillId="3" borderId="2" xfId="0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3" fontId="0" fillId="2" borderId="23" xfId="0" applyNumberFormat="1" applyFill="1" applyBorder="1" applyAlignment="1" applyProtection="1">
      <alignment horizontal="center" vertical="center" wrapText="1"/>
    </xf>
    <xf numFmtId="0" fontId="8" fillId="3" borderId="24" xfId="0" applyFont="1" applyFill="1" applyBorder="1" applyAlignment="1" applyProtection="1">
      <alignment horizontal="center" vertical="center" wrapText="1"/>
    </xf>
    <xf numFmtId="3" fontId="0" fillId="3" borderId="24" xfId="0" applyNumberFormat="1" applyFill="1" applyBorder="1" applyAlignment="1" applyProtection="1">
      <alignment horizontal="center" vertical="center" wrapText="1"/>
    </xf>
    <xf numFmtId="0" fontId="0" fillId="3" borderId="24" xfId="0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left" vertical="center" wrapText="1" indent="1"/>
    </xf>
    <xf numFmtId="0" fontId="28" fillId="4" borderId="24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10" fillId="3" borderId="24" xfId="0" applyFont="1" applyFill="1" applyBorder="1" applyAlignment="1" applyProtection="1">
      <alignment horizontal="center" vertical="center" wrapText="1"/>
    </xf>
    <xf numFmtId="0" fontId="9" fillId="3" borderId="24" xfId="0" applyFont="1" applyFill="1" applyBorder="1" applyAlignment="1" applyProtection="1">
      <alignment horizontal="center" vertical="center" wrapText="1"/>
    </xf>
    <xf numFmtId="0" fontId="17" fillId="6" borderId="24" xfId="0" applyFont="1" applyFill="1" applyBorder="1" applyAlignment="1" applyProtection="1">
      <alignment horizontal="center" vertical="center" wrapText="1"/>
    </xf>
    <xf numFmtId="0" fontId="5" fillId="6" borderId="24" xfId="0" applyFont="1" applyFill="1" applyBorder="1" applyAlignment="1" applyProtection="1">
      <alignment horizontal="center" vertical="center" wrapText="1"/>
    </xf>
    <xf numFmtId="0" fontId="14" fillId="3" borderId="24" xfId="0" applyFont="1" applyFill="1" applyBorder="1" applyAlignment="1" applyProtection="1">
      <alignment horizontal="center" vertical="center" wrapText="1"/>
    </xf>
    <xf numFmtId="164" fontId="0" fillId="0" borderId="24" xfId="0" applyNumberFormat="1" applyBorder="1" applyAlignment="1" applyProtection="1">
      <alignment horizontal="right" vertical="center" indent="1"/>
    </xf>
    <xf numFmtId="164" fontId="0" fillId="3" borderId="24" xfId="0" applyNumberFormat="1" applyFill="1" applyBorder="1" applyAlignment="1" applyProtection="1">
      <alignment horizontal="right" vertical="center" indent="1"/>
    </xf>
    <xf numFmtId="165" fontId="0" fillId="0" borderId="24" xfId="0" applyNumberFormat="1" applyBorder="1" applyAlignment="1" applyProtection="1">
      <alignment horizontal="right" vertical="center" indent="1"/>
    </xf>
    <xf numFmtId="0" fontId="0" fillId="0" borderId="24" xfId="0" applyBorder="1" applyAlignment="1" applyProtection="1">
      <alignment horizontal="center" vertical="center"/>
    </xf>
    <xf numFmtId="0" fontId="11" fillId="3" borderId="24" xfId="0" applyFont="1" applyFill="1" applyBorder="1" applyAlignment="1" applyProtection="1">
      <alignment horizontal="center" vertical="center" wrapText="1"/>
    </xf>
    <xf numFmtId="0" fontId="12" fillId="3" borderId="24" xfId="0" applyFont="1" applyFill="1" applyBorder="1" applyAlignment="1" applyProtection="1">
      <alignment horizontal="center" vertical="center" wrapText="1"/>
    </xf>
    <xf numFmtId="3" fontId="0" fillId="2" borderId="16" xfId="0" applyNumberForma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3" fontId="0" fillId="3" borderId="17" xfId="0" applyNumberFormat="1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left" vertical="center" wrapText="1" indent="1"/>
    </xf>
    <xf numFmtId="164" fontId="0" fillId="0" borderId="17" xfId="0" applyNumberFormat="1" applyBorder="1" applyAlignment="1" applyProtection="1">
      <alignment horizontal="right" vertical="center" indent="1"/>
    </xf>
    <xf numFmtId="164" fontId="26" fillId="3" borderId="17" xfId="0" applyNumberFormat="1" applyFont="1" applyFill="1" applyBorder="1" applyAlignment="1" applyProtection="1">
      <alignment horizontal="right" vertical="center" indent="1"/>
    </xf>
    <xf numFmtId="165" fontId="0" fillId="0" borderId="17" xfId="0" applyNumberFormat="1" applyBorder="1" applyAlignment="1" applyProtection="1">
      <alignment horizontal="right" vertical="center" indent="1"/>
    </xf>
    <xf numFmtId="0" fontId="0" fillId="0" borderId="17" xfId="0" applyBorder="1" applyAlignment="1" applyProtection="1">
      <alignment horizontal="center" vertical="center"/>
    </xf>
    <xf numFmtId="0" fontId="11" fillId="3" borderId="2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3" fontId="0" fillId="2" borderId="18" xfId="0" applyNumberFormat="1" applyFill="1" applyBorder="1" applyAlignment="1" applyProtection="1">
      <alignment horizontal="center" vertical="center" wrapText="1"/>
    </xf>
    <xf numFmtId="0" fontId="8" fillId="3" borderId="19" xfId="0" applyFont="1" applyFill="1" applyBorder="1" applyAlignment="1" applyProtection="1">
      <alignment horizontal="center" vertical="center" wrapText="1"/>
    </xf>
    <xf numFmtId="3" fontId="0" fillId="3" borderId="19" xfId="0" applyNumberFormat="1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left" vertical="center" wrapText="1" indent="1"/>
    </xf>
    <xf numFmtId="0" fontId="28" fillId="4" borderId="19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</xf>
    <xf numFmtId="0" fontId="5" fillId="6" borderId="13" xfId="0" applyFont="1" applyFill="1" applyBorder="1" applyAlignment="1" applyProtection="1">
      <alignment horizontal="center" vertical="center" wrapText="1"/>
    </xf>
    <xf numFmtId="0" fontId="14" fillId="3" borderId="13" xfId="0" applyFont="1" applyFill="1" applyBorder="1" applyAlignment="1" applyProtection="1">
      <alignment horizontal="center" vertical="center" wrapText="1"/>
    </xf>
    <xf numFmtId="164" fontId="0" fillId="0" borderId="19" xfId="0" applyNumberFormat="1" applyBorder="1" applyAlignment="1" applyProtection="1">
      <alignment horizontal="right" vertical="center" indent="1"/>
    </xf>
    <xf numFmtId="164" fontId="0" fillId="3" borderId="19" xfId="0" applyNumberFormat="1" applyFill="1" applyBorder="1" applyAlignment="1" applyProtection="1">
      <alignment horizontal="right" vertical="center" indent="1"/>
    </xf>
    <xf numFmtId="165" fontId="0" fillId="0" borderId="19" xfId="0" applyNumberFormat="1" applyBorder="1" applyAlignment="1" applyProtection="1">
      <alignment horizontal="right" vertical="center" indent="1"/>
    </xf>
    <xf numFmtId="0" fontId="0" fillId="0" borderId="19" xfId="0" applyBorder="1" applyAlignment="1" applyProtection="1">
      <alignment horizontal="center" vertical="center"/>
    </xf>
    <xf numFmtId="0" fontId="11" fillId="3" borderId="19" xfId="0" applyFont="1" applyFill="1" applyBorder="1" applyAlignment="1" applyProtection="1">
      <alignment horizontal="center" vertical="center" wrapText="1"/>
    </xf>
    <xf numFmtId="0" fontId="12" fillId="3" borderId="19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3" fontId="0" fillId="2" borderId="14" xfId="0" applyNumberForma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left" vertical="center" wrapText="1" indent="1"/>
    </xf>
    <xf numFmtId="0" fontId="28" fillId="4" borderId="15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17" fillId="6" borderId="12" xfId="0" applyFont="1" applyFill="1" applyBorder="1" applyAlignment="1" applyProtection="1">
      <alignment horizontal="center" vertical="center" wrapText="1"/>
    </xf>
    <xf numFmtId="0" fontId="5" fillId="6" borderId="12" xfId="0" applyFont="1" applyFill="1" applyBorder="1" applyAlignment="1" applyProtection="1">
      <alignment horizontal="center" vertical="center" wrapText="1"/>
    </xf>
    <xf numFmtId="0" fontId="14" fillId="3" borderId="12" xfId="0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right" vertical="center" indent="1"/>
    </xf>
    <xf numFmtId="164" fontId="0" fillId="3" borderId="15" xfId="0" applyNumberForma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15" xfId="0" applyBorder="1" applyAlignment="1" applyProtection="1">
      <alignment horizontal="center" vertical="center"/>
    </xf>
    <xf numFmtId="0" fontId="11" fillId="3" borderId="12" xfId="0" applyFont="1" applyFill="1" applyBorder="1" applyAlignment="1" applyProtection="1">
      <alignment horizontal="center" vertical="center" wrapText="1"/>
    </xf>
    <xf numFmtId="0" fontId="12" fillId="3" borderId="15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20" fillId="5" borderId="3" xfId="0" applyFont="1" applyFill="1" applyBorder="1" applyAlignment="1" applyProtection="1">
      <alignment horizontal="center" vertical="center" wrapText="1"/>
    </xf>
    <xf numFmtId="0" fontId="14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7" fillId="0" borderId="0" xfId="2" applyFont="1" applyAlignment="1" applyProtection="1">
      <alignment horizontal="left" vertical="center" wrapText="1"/>
    </xf>
    <xf numFmtId="0" fontId="20" fillId="0" borderId="0" xfId="0" applyFont="1" applyAlignment="1" applyProtection="1">
      <alignment vertical="center"/>
    </xf>
    <xf numFmtId="164" fontId="21" fillId="0" borderId="0" xfId="0" applyNumberFormat="1" applyFont="1" applyAlignment="1" applyProtection="1">
      <alignment horizontal="right" vertical="center" indent="1"/>
    </xf>
    <xf numFmtId="164" fontId="16" fillId="0" borderId="3" xfId="0" applyNumberFormat="1" applyFont="1" applyBorder="1" applyAlignment="1" applyProtection="1">
      <alignment horizontal="center" vertical="center"/>
    </xf>
    <xf numFmtId="164" fontId="16" fillId="0" borderId="9" xfId="0" applyNumberFormat="1" applyFont="1" applyBorder="1" applyAlignment="1" applyProtection="1">
      <alignment horizontal="center" vertical="center"/>
    </xf>
    <xf numFmtId="164" fontId="16" fillId="0" borderId="10" xfId="0" applyNumberFormat="1" applyFont="1" applyBorder="1" applyAlignment="1" applyProtection="1">
      <alignment horizontal="center" vertical="center"/>
    </xf>
    <xf numFmtId="164" fontId="16" fillId="0" borderId="11" xfId="0" applyNumberFormat="1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/>
    </xf>
    <xf numFmtId="0" fontId="26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8" fillId="4" borderId="21" xfId="0" applyFont="1" applyFill="1" applyBorder="1" applyAlignment="1" applyProtection="1">
      <alignment horizontal="left" vertical="center" wrapText="1" indent="1"/>
      <protection locked="0"/>
    </xf>
    <xf numFmtId="0" fontId="18" fillId="4" borderId="25" xfId="0" applyFont="1" applyFill="1" applyBorder="1" applyAlignment="1" applyProtection="1">
      <alignment horizontal="left" vertical="center" wrapText="1" indent="1"/>
      <protection locked="0"/>
    </xf>
    <xf numFmtId="0" fontId="18" fillId="4" borderId="24" xfId="0" applyFont="1" applyFill="1" applyBorder="1" applyAlignment="1" applyProtection="1">
      <alignment horizontal="left" vertical="center" wrapText="1" indent="1"/>
      <protection locked="0"/>
    </xf>
    <xf numFmtId="0" fontId="18" fillId="4" borderId="17" xfId="0" applyFont="1" applyFill="1" applyBorder="1" applyAlignment="1" applyProtection="1">
      <alignment horizontal="left" vertical="center" wrapText="1" indent="1"/>
      <protection locked="0"/>
    </xf>
    <xf numFmtId="0" fontId="18" fillId="4" borderId="19" xfId="0" applyFont="1" applyFill="1" applyBorder="1" applyAlignment="1" applyProtection="1">
      <alignment horizontal="left" vertical="center" wrapText="1" indent="1"/>
      <protection locked="0"/>
    </xf>
    <xf numFmtId="0" fontId="18" fillId="4" borderId="15" xfId="0" applyFont="1" applyFill="1" applyBorder="1" applyAlignment="1" applyProtection="1">
      <alignment horizontal="left" vertical="center" wrapText="1" indent="1"/>
      <protection locked="0"/>
    </xf>
    <xf numFmtId="0" fontId="28" fillId="4" borderId="21" xfId="0" applyFont="1" applyFill="1" applyBorder="1" applyAlignment="1" applyProtection="1">
      <alignment horizontal="center" vertical="center" wrapText="1"/>
      <protection locked="0"/>
    </xf>
    <xf numFmtId="0" fontId="28" fillId="4" borderId="25" xfId="0" applyFont="1" applyFill="1" applyBorder="1" applyAlignment="1" applyProtection="1">
      <alignment horizontal="center" vertical="center" wrapText="1"/>
      <protection locked="0"/>
    </xf>
    <xf numFmtId="0" fontId="28" fillId="4" borderId="17" xfId="0" applyFont="1" applyFill="1" applyBorder="1" applyAlignment="1" applyProtection="1">
      <alignment horizontal="center" vertical="center" wrapText="1"/>
      <protection locked="0"/>
    </xf>
    <xf numFmtId="164" fontId="18" fillId="4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15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7"/>
  <sheetViews>
    <sheetView tabSelected="1" topLeftCell="B2" zoomScale="62" zoomScaleNormal="62" workbookViewId="0">
      <selection activeCell="G13" sqref="G7:G13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45.28515625" style="4" customWidth="1"/>
    <col min="4" max="4" width="12.28515625" style="161" customWidth="1"/>
    <col min="5" max="5" width="10.5703125" style="22" customWidth="1"/>
    <col min="6" max="6" width="137.5703125" style="4" customWidth="1"/>
    <col min="7" max="7" width="35.85546875" style="6" customWidth="1"/>
    <col min="8" max="8" width="27.42578125" style="6" customWidth="1"/>
    <col min="9" max="9" width="20.85546875" style="6" customWidth="1"/>
    <col min="10" max="10" width="16.140625" style="4" customWidth="1"/>
    <col min="11" max="11" width="35.28515625" style="1" customWidth="1"/>
    <col min="12" max="12" width="31" style="1" customWidth="1"/>
    <col min="13" max="13" width="30.140625" style="1" customWidth="1"/>
    <col min="14" max="14" width="30.5703125" style="6" customWidth="1"/>
    <col min="15" max="15" width="27.28515625" style="6" customWidth="1"/>
    <col min="16" max="16" width="18" style="6" hidden="1" customWidth="1"/>
    <col min="17" max="17" width="21.285156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6.28515625" style="17" customWidth="1"/>
    <col min="23" max="16384" width="9.140625" style="1"/>
  </cols>
  <sheetData>
    <row r="1" spans="1:22" ht="40.9" customHeight="1" x14ac:dyDescent="0.25">
      <c r="B1" s="2" t="s">
        <v>36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16</v>
      </c>
      <c r="D6" s="29" t="s">
        <v>4</v>
      </c>
      <c r="E6" s="29" t="s">
        <v>17</v>
      </c>
      <c r="F6" s="29" t="s">
        <v>18</v>
      </c>
      <c r="G6" s="30" t="s">
        <v>31</v>
      </c>
      <c r="H6" s="31" t="s">
        <v>35</v>
      </c>
      <c r="I6" s="32" t="s">
        <v>19</v>
      </c>
      <c r="J6" s="29" t="s">
        <v>20</v>
      </c>
      <c r="K6" s="29" t="s">
        <v>41</v>
      </c>
      <c r="L6" s="33" t="s">
        <v>21</v>
      </c>
      <c r="M6" s="34" t="s">
        <v>22</v>
      </c>
      <c r="N6" s="33" t="s">
        <v>23</v>
      </c>
      <c r="O6" s="29" t="s">
        <v>29</v>
      </c>
      <c r="P6" s="33" t="s">
        <v>24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25</v>
      </c>
      <c r="V6" s="33" t="s">
        <v>26</v>
      </c>
    </row>
    <row r="7" spans="1:22" ht="220.5" customHeight="1" thickTop="1" thickBot="1" x14ac:dyDescent="0.3">
      <c r="A7" s="37"/>
      <c r="B7" s="38">
        <v>1</v>
      </c>
      <c r="C7" s="39" t="s">
        <v>37</v>
      </c>
      <c r="D7" s="40">
        <v>1</v>
      </c>
      <c r="E7" s="41" t="s">
        <v>32</v>
      </c>
      <c r="F7" s="42" t="s">
        <v>44</v>
      </c>
      <c r="G7" s="162"/>
      <c r="H7" s="168"/>
      <c r="I7" s="43" t="s">
        <v>38</v>
      </c>
      <c r="J7" s="44" t="s">
        <v>39</v>
      </c>
      <c r="K7" s="45" t="s">
        <v>40</v>
      </c>
      <c r="L7" s="46"/>
      <c r="M7" s="47" t="s">
        <v>42</v>
      </c>
      <c r="N7" s="47" t="s">
        <v>43</v>
      </c>
      <c r="O7" s="48" t="s">
        <v>34</v>
      </c>
      <c r="P7" s="49">
        <f>D7*Q7</f>
        <v>18500</v>
      </c>
      <c r="Q7" s="50">
        <v>18500</v>
      </c>
      <c r="R7" s="171"/>
      <c r="S7" s="51">
        <f>D7*R7</f>
        <v>0</v>
      </c>
      <c r="T7" s="52" t="str">
        <f>IF(ISNUMBER(R7), IF(R7&gt;Q7,"NEVYHOVUJE","VYHOVUJE")," ")</f>
        <v xml:space="preserve"> </v>
      </c>
      <c r="U7" s="53"/>
      <c r="V7" s="54" t="s">
        <v>12</v>
      </c>
    </row>
    <row r="8" spans="1:22" ht="294.75" customHeight="1" x14ac:dyDescent="0.25">
      <c r="A8" s="37"/>
      <c r="B8" s="55">
        <v>2</v>
      </c>
      <c r="C8" s="56" t="s">
        <v>45</v>
      </c>
      <c r="D8" s="57">
        <v>1</v>
      </c>
      <c r="E8" s="58" t="s">
        <v>32</v>
      </c>
      <c r="F8" s="59" t="s">
        <v>50</v>
      </c>
      <c r="G8" s="163"/>
      <c r="H8" s="169"/>
      <c r="I8" s="60" t="s">
        <v>38</v>
      </c>
      <c r="J8" s="61" t="s">
        <v>33</v>
      </c>
      <c r="K8" s="62"/>
      <c r="L8" s="63" t="s">
        <v>46</v>
      </c>
      <c r="M8" s="64" t="s">
        <v>47</v>
      </c>
      <c r="N8" s="64" t="s">
        <v>48</v>
      </c>
      <c r="O8" s="65" t="s">
        <v>34</v>
      </c>
      <c r="P8" s="66">
        <f>D8*Q8</f>
        <v>19200</v>
      </c>
      <c r="Q8" s="67">
        <v>19200</v>
      </c>
      <c r="R8" s="172"/>
      <c r="S8" s="68">
        <f>D8*R8</f>
        <v>0</v>
      </c>
      <c r="T8" s="69" t="str">
        <f>IF(R8+R9, IF(R8+R9&gt;Q8,"NEVYHOVUJE","VYHOVUJE")," ")</f>
        <v xml:space="preserve"> </v>
      </c>
      <c r="U8" s="70"/>
      <c r="V8" s="71" t="s">
        <v>11</v>
      </c>
    </row>
    <row r="9" spans="1:22" ht="61.5" customHeight="1" thickBot="1" x14ac:dyDescent="0.3">
      <c r="A9" s="37"/>
      <c r="B9" s="72"/>
      <c r="C9" s="73"/>
      <c r="D9" s="74"/>
      <c r="E9" s="75"/>
      <c r="F9" s="76" t="s">
        <v>49</v>
      </c>
      <c r="G9" s="164"/>
      <c r="H9" s="77" t="s">
        <v>33</v>
      </c>
      <c r="I9" s="78"/>
      <c r="J9" s="79"/>
      <c r="K9" s="80"/>
      <c r="L9" s="81"/>
      <c r="M9" s="82"/>
      <c r="N9" s="82"/>
      <c r="O9" s="83"/>
      <c r="P9" s="84"/>
      <c r="Q9" s="85"/>
      <c r="R9" s="173"/>
      <c r="S9" s="86">
        <f>D8*R9</f>
        <v>0</v>
      </c>
      <c r="T9" s="87"/>
      <c r="U9" s="88"/>
      <c r="V9" s="89"/>
    </row>
    <row r="10" spans="1:22" ht="354.75" customHeight="1" x14ac:dyDescent="0.25">
      <c r="A10" s="37"/>
      <c r="B10" s="90">
        <v>3</v>
      </c>
      <c r="C10" s="91" t="s">
        <v>59</v>
      </c>
      <c r="D10" s="92">
        <v>1</v>
      </c>
      <c r="E10" s="93" t="s">
        <v>32</v>
      </c>
      <c r="F10" s="94" t="s">
        <v>64</v>
      </c>
      <c r="G10" s="165"/>
      <c r="H10" s="170"/>
      <c r="I10" s="60" t="s">
        <v>38</v>
      </c>
      <c r="J10" s="61" t="s">
        <v>33</v>
      </c>
      <c r="K10" s="62"/>
      <c r="L10" s="63"/>
      <c r="M10" s="64" t="s">
        <v>57</v>
      </c>
      <c r="N10" s="64" t="s">
        <v>58</v>
      </c>
      <c r="O10" s="65" t="s">
        <v>34</v>
      </c>
      <c r="P10" s="95">
        <f>D10*Q10</f>
        <v>11000</v>
      </c>
      <c r="Q10" s="96">
        <v>11000</v>
      </c>
      <c r="R10" s="174"/>
      <c r="S10" s="97">
        <f>D10*R10</f>
        <v>0</v>
      </c>
      <c r="T10" s="98" t="str">
        <f t="shared" ref="T10:T12" si="0">IF(ISNUMBER(R10), IF(R10&gt;Q10,"NEVYHOVUJE","VYHOVUJE")," ")</f>
        <v xml:space="preserve"> </v>
      </c>
      <c r="U10" s="99" t="s">
        <v>53</v>
      </c>
      <c r="V10" s="100" t="s">
        <v>12</v>
      </c>
    </row>
    <row r="11" spans="1:22" ht="42" customHeight="1" x14ac:dyDescent="0.25">
      <c r="A11" s="37"/>
      <c r="B11" s="101">
        <v>4</v>
      </c>
      <c r="C11" s="102" t="s">
        <v>51</v>
      </c>
      <c r="D11" s="103">
        <v>1</v>
      </c>
      <c r="E11" s="104" t="s">
        <v>32</v>
      </c>
      <c r="F11" s="105" t="s">
        <v>60</v>
      </c>
      <c r="G11" s="166"/>
      <c r="H11" s="106" t="s">
        <v>33</v>
      </c>
      <c r="I11" s="107"/>
      <c r="J11" s="108"/>
      <c r="K11" s="109"/>
      <c r="L11" s="110"/>
      <c r="M11" s="111"/>
      <c r="N11" s="111"/>
      <c r="O11" s="112"/>
      <c r="P11" s="113">
        <f>D11*Q11</f>
        <v>1700</v>
      </c>
      <c r="Q11" s="114">
        <v>1700</v>
      </c>
      <c r="R11" s="175"/>
      <c r="S11" s="115">
        <f>D11*R11</f>
        <v>0</v>
      </c>
      <c r="T11" s="116" t="str">
        <f t="shared" si="0"/>
        <v xml:space="preserve"> </v>
      </c>
      <c r="U11" s="117" t="s">
        <v>54</v>
      </c>
      <c r="V11" s="118" t="s">
        <v>15</v>
      </c>
    </row>
    <row r="12" spans="1:22" ht="53.25" customHeight="1" x14ac:dyDescent="0.25">
      <c r="A12" s="37"/>
      <c r="B12" s="101">
        <v>5</v>
      </c>
      <c r="C12" s="119" t="s">
        <v>61</v>
      </c>
      <c r="D12" s="103">
        <v>1</v>
      </c>
      <c r="E12" s="104" t="s">
        <v>32</v>
      </c>
      <c r="F12" s="105" t="s">
        <v>62</v>
      </c>
      <c r="G12" s="166"/>
      <c r="H12" s="106" t="s">
        <v>33</v>
      </c>
      <c r="I12" s="107"/>
      <c r="J12" s="108"/>
      <c r="K12" s="109"/>
      <c r="L12" s="110"/>
      <c r="M12" s="111"/>
      <c r="N12" s="111"/>
      <c r="O12" s="112"/>
      <c r="P12" s="113">
        <f>D12*Q12</f>
        <v>1400</v>
      </c>
      <c r="Q12" s="114">
        <v>1400</v>
      </c>
      <c r="R12" s="175"/>
      <c r="S12" s="115">
        <f>D12*R12</f>
        <v>0</v>
      </c>
      <c r="T12" s="116" t="str">
        <f t="shared" si="0"/>
        <v xml:space="preserve"> </v>
      </c>
      <c r="U12" s="117" t="s">
        <v>55</v>
      </c>
      <c r="V12" s="118" t="s">
        <v>13</v>
      </c>
    </row>
    <row r="13" spans="1:22" ht="39" customHeight="1" thickBot="1" x14ac:dyDescent="0.3">
      <c r="A13" s="37"/>
      <c r="B13" s="120">
        <v>6</v>
      </c>
      <c r="C13" s="121" t="s">
        <v>52</v>
      </c>
      <c r="D13" s="122">
        <v>2</v>
      </c>
      <c r="E13" s="123" t="s">
        <v>32</v>
      </c>
      <c r="F13" s="124" t="s">
        <v>63</v>
      </c>
      <c r="G13" s="167"/>
      <c r="H13" s="125" t="s">
        <v>33</v>
      </c>
      <c r="I13" s="126"/>
      <c r="J13" s="127"/>
      <c r="K13" s="128"/>
      <c r="L13" s="129"/>
      <c r="M13" s="130"/>
      <c r="N13" s="130"/>
      <c r="O13" s="131"/>
      <c r="P13" s="132">
        <f>D13*Q13</f>
        <v>900</v>
      </c>
      <c r="Q13" s="133">
        <v>450</v>
      </c>
      <c r="R13" s="176"/>
      <c r="S13" s="134">
        <f>D13*R13</f>
        <v>0</v>
      </c>
      <c r="T13" s="135" t="str">
        <f t="shared" ref="T13" si="1">IF(ISNUMBER(R13), IF(R13&gt;Q13,"NEVYHOVUJE","VYHOVUJE")," ")</f>
        <v xml:space="preserve"> </v>
      </c>
      <c r="U13" s="136" t="s">
        <v>56</v>
      </c>
      <c r="V13" s="137" t="s">
        <v>14</v>
      </c>
    </row>
    <row r="14" spans="1:22" ht="17.45" customHeight="1" thickTop="1" thickBot="1" x14ac:dyDescent="0.3">
      <c r="B14" s="138"/>
      <c r="C14" s="1"/>
      <c r="D14" s="1"/>
      <c r="E14" s="1"/>
      <c r="F14" s="1"/>
      <c r="G14" s="1"/>
      <c r="H14" s="1"/>
      <c r="I14" s="1"/>
      <c r="J14" s="1"/>
      <c r="N14" s="1"/>
      <c r="O14" s="1"/>
      <c r="P14" s="1"/>
    </row>
    <row r="15" spans="1:22" ht="51.75" customHeight="1" thickTop="1" thickBot="1" x14ac:dyDescent="0.3">
      <c r="B15" s="139" t="s">
        <v>28</v>
      </c>
      <c r="C15" s="139"/>
      <c r="D15" s="139"/>
      <c r="E15" s="139"/>
      <c r="F15" s="139"/>
      <c r="G15" s="139"/>
      <c r="H15" s="140"/>
      <c r="I15" s="140"/>
      <c r="J15" s="141"/>
      <c r="K15" s="141"/>
      <c r="L15" s="27"/>
      <c r="M15" s="27"/>
      <c r="N15" s="27"/>
      <c r="O15" s="142"/>
      <c r="P15" s="142"/>
      <c r="Q15" s="143" t="s">
        <v>9</v>
      </c>
      <c r="R15" s="144" t="s">
        <v>10</v>
      </c>
      <c r="S15" s="145"/>
      <c r="T15" s="146"/>
      <c r="U15" s="147"/>
      <c r="V15" s="148"/>
    </row>
    <row r="16" spans="1:22" ht="50.45" customHeight="1" thickTop="1" thickBot="1" x14ac:dyDescent="0.3">
      <c r="B16" s="149" t="s">
        <v>27</v>
      </c>
      <c r="C16" s="149"/>
      <c r="D16" s="149"/>
      <c r="E16" s="149"/>
      <c r="F16" s="149"/>
      <c r="G16" s="149"/>
      <c r="H16" s="149"/>
      <c r="I16" s="150"/>
      <c r="L16" s="7"/>
      <c r="M16" s="7"/>
      <c r="N16" s="7"/>
      <c r="O16" s="151"/>
      <c r="P16" s="151"/>
      <c r="Q16" s="152">
        <f>SUM(P7:P13)</f>
        <v>52700</v>
      </c>
      <c r="R16" s="153">
        <f>SUM(S7:S13)</f>
        <v>0</v>
      </c>
      <c r="S16" s="154"/>
      <c r="T16" s="155"/>
    </row>
    <row r="17" spans="2:19" ht="15.75" thickTop="1" x14ac:dyDescent="0.25">
      <c r="B17" s="156" t="s">
        <v>30</v>
      </c>
      <c r="C17" s="156"/>
      <c r="D17" s="156"/>
      <c r="E17" s="156"/>
      <c r="F17" s="156"/>
      <c r="G17" s="156"/>
      <c r="H17" s="16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2:19" x14ac:dyDescent="0.25">
      <c r="B18" s="157"/>
      <c r="C18" s="157"/>
      <c r="D18" s="157"/>
      <c r="E18" s="157"/>
      <c r="F18" s="157"/>
      <c r="G18" s="1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2:19" x14ac:dyDescent="0.25">
      <c r="B19" s="157"/>
      <c r="C19" s="157"/>
      <c r="D19" s="157"/>
      <c r="E19" s="157"/>
      <c r="F19" s="157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2:19" x14ac:dyDescent="0.25">
      <c r="B20" s="158"/>
      <c r="C20" s="159"/>
      <c r="D20" s="159"/>
      <c r="E20" s="159"/>
      <c r="F20" s="159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2:19" ht="19.899999999999999" customHeight="1" x14ac:dyDescent="0.25">
      <c r="C21" s="141"/>
      <c r="D21" s="160"/>
      <c r="E21" s="141"/>
      <c r="F21" s="141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2:19" ht="19.899999999999999" customHeight="1" x14ac:dyDescent="0.25">
      <c r="C22" s="141"/>
      <c r="D22" s="160"/>
      <c r="E22" s="141"/>
      <c r="F22" s="141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2:19" ht="19.899999999999999" customHeight="1" x14ac:dyDescent="0.25">
      <c r="C23" s="141"/>
      <c r="D23" s="160"/>
      <c r="E23" s="141"/>
      <c r="F23" s="141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2:19" ht="19.899999999999999" customHeight="1" x14ac:dyDescent="0.25">
      <c r="C24" s="141"/>
      <c r="D24" s="160"/>
      <c r="E24" s="141"/>
      <c r="F24" s="141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2:19" ht="19.899999999999999" customHeight="1" x14ac:dyDescent="0.25">
      <c r="C25" s="141"/>
      <c r="D25" s="160"/>
      <c r="E25" s="141"/>
      <c r="F25" s="141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2:19" ht="19.899999999999999" customHeight="1" x14ac:dyDescent="0.25">
      <c r="C26" s="141"/>
      <c r="D26" s="160"/>
      <c r="E26" s="141"/>
      <c r="F26" s="141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2:19" ht="19.899999999999999" customHeight="1" x14ac:dyDescent="0.25">
      <c r="C27" s="141"/>
      <c r="D27" s="160"/>
      <c r="E27" s="141"/>
      <c r="F27" s="141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2:19" ht="19.899999999999999" customHeight="1" x14ac:dyDescent="0.25">
      <c r="C28" s="141"/>
      <c r="D28" s="160"/>
      <c r="E28" s="141"/>
      <c r="F28" s="141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2:19" ht="19.899999999999999" customHeight="1" x14ac:dyDescent="0.25">
      <c r="C29" s="141"/>
      <c r="D29" s="160"/>
      <c r="E29" s="141"/>
      <c r="F29" s="141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2:19" ht="19.899999999999999" customHeight="1" x14ac:dyDescent="0.25">
      <c r="C30" s="141"/>
      <c r="D30" s="160"/>
      <c r="E30" s="141"/>
      <c r="F30" s="141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2:19" ht="19.899999999999999" customHeight="1" x14ac:dyDescent="0.25">
      <c r="C31" s="141"/>
      <c r="D31" s="160"/>
      <c r="E31" s="141"/>
      <c r="F31" s="141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2:19" ht="19.899999999999999" customHeight="1" x14ac:dyDescent="0.25">
      <c r="C32" s="141"/>
      <c r="D32" s="160"/>
      <c r="E32" s="141"/>
      <c r="F32" s="141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141"/>
      <c r="D33" s="160"/>
      <c r="E33" s="141"/>
      <c r="F33" s="141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141"/>
      <c r="D34" s="160"/>
      <c r="E34" s="141"/>
      <c r="F34" s="141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141"/>
      <c r="D35" s="160"/>
      <c r="E35" s="141"/>
      <c r="F35" s="141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141"/>
      <c r="D36" s="160"/>
      <c r="E36" s="141"/>
      <c r="F36" s="141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141"/>
      <c r="D37" s="160"/>
      <c r="E37" s="141"/>
      <c r="F37" s="141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141"/>
      <c r="D38" s="160"/>
      <c r="E38" s="141"/>
      <c r="F38" s="141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141"/>
      <c r="D39" s="160"/>
      <c r="E39" s="141"/>
      <c r="F39" s="141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141"/>
      <c r="D40" s="160"/>
      <c r="E40" s="141"/>
      <c r="F40" s="141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141"/>
      <c r="D41" s="160"/>
      <c r="E41" s="141"/>
      <c r="F41" s="141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141"/>
      <c r="D42" s="160"/>
      <c r="E42" s="141"/>
      <c r="F42" s="141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141"/>
      <c r="D43" s="160"/>
      <c r="E43" s="141"/>
      <c r="F43" s="141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141"/>
      <c r="D44" s="160"/>
      <c r="E44" s="141"/>
      <c r="F44" s="141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141"/>
      <c r="D45" s="160"/>
      <c r="E45" s="141"/>
      <c r="F45" s="141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141"/>
      <c r="D46" s="160"/>
      <c r="E46" s="141"/>
      <c r="F46" s="141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141"/>
      <c r="D47" s="160"/>
      <c r="E47" s="141"/>
      <c r="F47" s="141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141"/>
      <c r="D48" s="160"/>
      <c r="E48" s="141"/>
      <c r="F48" s="141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141"/>
      <c r="D49" s="160"/>
      <c r="E49" s="141"/>
      <c r="F49" s="141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141"/>
      <c r="D50" s="160"/>
      <c r="E50" s="141"/>
      <c r="F50" s="141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141"/>
      <c r="D51" s="160"/>
      <c r="E51" s="141"/>
      <c r="F51" s="141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141"/>
      <c r="D52" s="160"/>
      <c r="E52" s="141"/>
      <c r="F52" s="141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141"/>
      <c r="D53" s="160"/>
      <c r="E53" s="141"/>
      <c r="F53" s="141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141"/>
      <c r="D54" s="160"/>
      <c r="E54" s="141"/>
      <c r="F54" s="141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141"/>
      <c r="D55" s="160"/>
      <c r="E55" s="141"/>
      <c r="F55" s="141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141"/>
      <c r="D56" s="160"/>
      <c r="E56" s="141"/>
      <c r="F56" s="141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141"/>
      <c r="D57" s="160"/>
      <c r="E57" s="141"/>
      <c r="F57" s="141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141"/>
      <c r="D58" s="160"/>
      <c r="E58" s="141"/>
      <c r="F58" s="141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141"/>
      <c r="D59" s="160"/>
      <c r="E59" s="141"/>
      <c r="F59" s="141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141"/>
      <c r="D60" s="160"/>
      <c r="E60" s="141"/>
      <c r="F60" s="141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141"/>
      <c r="D61" s="160"/>
      <c r="E61" s="141"/>
      <c r="F61" s="141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141"/>
      <c r="D62" s="160"/>
      <c r="E62" s="141"/>
      <c r="F62" s="141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141"/>
      <c r="D63" s="160"/>
      <c r="E63" s="141"/>
      <c r="F63" s="141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141"/>
      <c r="D64" s="160"/>
      <c r="E64" s="141"/>
      <c r="F64" s="141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141"/>
      <c r="D65" s="160"/>
      <c r="E65" s="141"/>
      <c r="F65" s="141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141"/>
      <c r="D66" s="160"/>
      <c r="E66" s="141"/>
      <c r="F66" s="141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141"/>
      <c r="D67" s="160"/>
      <c r="E67" s="141"/>
      <c r="F67" s="141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141"/>
      <c r="D68" s="160"/>
      <c r="E68" s="141"/>
      <c r="F68" s="141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141"/>
      <c r="D69" s="160"/>
      <c r="E69" s="141"/>
      <c r="F69" s="141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141"/>
      <c r="D70" s="160"/>
      <c r="E70" s="141"/>
      <c r="F70" s="141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141"/>
      <c r="D71" s="160"/>
      <c r="E71" s="141"/>
      <c r="F71" s="141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141"/>
      <c r="D72" s="160"/>
      <c r="E72" s="141"/>
      <c r="F72" s="141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141"/>
      <c r="D73" s="160"/>
      <c r="E73" s="141"/>
      <c r="F73" s="141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141"/>
      <c r="D74" s="160"/>
      <c r="E74" s="141"/>
      <c r="F74" s="141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141"/>
      <c r="D75" s="160"/>
      <c r="E75" s="141"/>
      <c r="F75" s="141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141"/>
      <c r="D76" s="160"/>
      <c r="E76" s="141"/>
      <c r="F76" s="141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141"/>
      <c r="D77" s="160"/>
      <c r="E77" s="141"/>
      <c r="F77" s="141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141"/>
      <c r="D78" s="160"/>
      <c r="E78" s="141"/>
      <c r="F78" s="141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141"/>
      <c r="D79" s="160"/>
      <c r="E79" s="141"/>
      <c r="F79" s="141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141"/>
      <c r="D80" s="160"/>
      <c r="E80" s="141"/>
      <c r="F80" s="141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141"/>
      <c r="D81" s="160"/>
      <c r="E81" s="141"/>
      <c r="F81" s="141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141"/>
      <c r="D82" s="160"/>
      <c r="E82" s="141"/>
      <c r="F82" s="141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141"/>
      <c r="D83" s="160"/>
      <c r="E83" s="141"/>
      <c r="F83" s="141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141"/>
      <c r="D84" s="160"/>
      <c r="E84" s="141"/>
      <c r="F84" s="141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141"/>
      <c r="D85" s="160"/>
      <c r="E85" s="141"/>
      <c r="F85" s="141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141"/>
      <c r="D86" s="160"/>
      <c r="E86" s="141"/>
      <c r="F86" s="141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141"/>
      <c r="D87" s="160"/>
      <c r="E87" s="141"/>
      <c r="F87" s="141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141"/>
      <c r="D88" s="160"/>
      <c r="E88" s="141"/>
      <c r="F88" s="141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141"/>
      <c r="D89" s="160"/>
      <c r="E89" s="141"/>
      <c r="F89" s="141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141"/>
      <c r="D90" s="160"/>
      <c r="E90" s="141"/>
      <c r="F90" s="141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141"/>
      <c r="D91" s="160"/>
      <c r="E91" s="141"/>
      <c r="F91" s="141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141"/>
      <c r="D92" s="160"/>
      <c r="E92" s="141"/>
      <c r="F92" s="141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141"/>
      <c r="D93" s="160"/>
      <c r="E93" s="141"/>
      <c r="F93" s="141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141"/>
      <c r="D94" s="160"/>
      <c r="E94" s="141"/>
      <c r="F94" s="141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141"/>
      <c r="D95" s="160"/>
      <c r="E95" s="141"/>
      <c r="F95" s="141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141"/>
      <c r="D96" s="160"/>
      <c r="E96" s="141"/>
      <c r="F96" s="141"/>
      <c r="G96" s="16"/>
      <c r="H96" s="16"/>
      <c r="I96" s="11"/>
      <c r="J96" s="11"/>
      <c r="K96" s="11"/>
      <c r="L96" s="11"/>
      <c r="M96" s="11"/>
      <c r="N96" s="17"/>
      <c r="O96" s="17"/>
      <c r="P96" s="17"/>
    </row>
    <row r="97" spans="3:10" ht="19.899999999999999" customHeight="1" x14ac:dyDescent="0.25">
      <c r="C97" s="1"/>
      <c r="E97" s="1"/>
      <c r="F97" s="1"/>
      <c r="J97" s="1"/>
    </row>
    <row r="98" spans="3:10" ht="19.899999999999999" customHeight="1" x14ac:dyDescent="0.25">
      <c r="C98" s="1"/>
      <c r="E98" s="1"/>
      <c r="F98" s="1"/>
      <c r="J98" s="1"/>
    </row>
    <row r="99" spans="3:10" ht="19.899999999999999" customHeight="1" x14ac:dyDescent="0.25">
      <c r="C99" s="1"/>
      <c r="E99" s="1"/>
      <c r="F99" s="1"/>
      <c r="J99" s="1"/>
    </row>
    <row r="100" spans="3:10" ht="19.899999999999999" customHeight="1" x14ac:dyDescent="0.25">
      <c r="C100" s="1"/>
      <c r="E100" s="1"/>
      <c r="F100" s="1"/>
      <c r="J100" s="1"/>
    </row>
    <row r="101" spans="3:10" ht="19.899999999999999" customHeight="1" x14ac:dyDescent="0.25">
      <c r="C101" s="1"/>
      <c r="E101" s="1"/>
      <c r="F101" s="1"/>
      <c r="J101" s="1"/>
    </row>
    <row r="102" spans="3:10" ht="19.899999999999999" customHeight="1" x14ac:dyDescent="0.25">
      <c r="C102" s="1"/>
      <c r="E102" s="1"/>
      <c r="F102" s="1"/>
      <c r="J102" s="1"/>
    </row>
    <row r="103" spans="3:10" ht="19.899999999999999" customHeight="1" x14ac:dyDescent="0.25">
      <c r="C103" s="1"/>
      <c r="E103" s="1"/>
      <c r="F103" s="1"/>
      <c r="J103" s="1"/>
    </row>
    <row r="104" spans="3:10" ht="19.899999999999999" customHeight="1" x14ac:dyDescent="0.25">
      <c r="C104" s="1"/>
      <c r="E104" s="1"/>
      <c r="F104" s="1"/>
      <c r="J104" s="1"/>
    </row>
    <row r="105" spans="3:10" x14ac:dyDescent="0.25">
      <c r="C105" s="1"/>
      <c r="E105" s="1"/>
      <c r="F105" s="1"/>
      <c r="J105" s="1"/>
    </row>
    <row r="106" spans="3:10" x14ac:dyDescent="0.25">
      <c r="C106" s="1"/>
      <c r="E106" s="1"/>
      <c r="F106" s="1"/>
      <c r="J106" s="1"/>
    </row>
    <row r="107" spans="3:10" x14ac:dyDescent="0.25">
      <c r="C107" s="1"/>
      <c r="E107" s="1"/>
      <c r="F107" s="1"/>
      <c r="J107" s="1"/>
    </row>
    <row r="108" spans="3:10" x14ac:dyDescent="0.25">
      <c r="C108" s="1"/>
      <c r="E108" s="1"/>
      <c r="F108" s="1"/>
      <c r="J108" s="1"/>
    </row>
    <row r="109" spans="3:10" x14ac:dyDescent="0.25">
      <c r="C109" s="1"/>
      <c r="E109" s="1"/>
      <c r="F109" s="1"/>
      <c r="J109" s="1"/>
    </row>
    <row r="110" spans="3:10" x14ac:dyDescent="0.25">
      <c r="C110" s="1"/>
      <c r="E110" s="1"/>
      <c r="F110" s="1"/>
      <c r="J110" s="1"/>
    </row>
    <row r="111" spans="3:10" x14ac:dyDescent="0.25">
      <c r="C111" s="1"/>
      <c r="E111" s="1"/>
      <c r="F111" s="1"/>
      <c r="J111" s="1"/>
    </row>
    <row r="112" spans="3:10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</sheetData>
  <sheetProtection algorithmName="SHA-512" hashValue="hWe3dStYUNYR8cWILsRW4hla2Yj+9TEJW4uHS6u/E+ZMaA2H5vjhZbq2dBhWljsp1R2svFxOtvnojeSXzJ/j8Q==" saltValue="IJXWcG7A+r5DNDh//kkopQ==" spinCount="100000" sheet="1" objects="1" scenarios="1"/>
  <mergeCells count="30">
    <mergeCell ref="I8:I9"/>
    <mergeCell ref="J8:J9"/>
    <mergeCell ref="K8:K9"/>
    <mergeCell ref="B1:D1"/>
    <mergeCell ref="G5:H5"/>
    <mergeCell ref="B8:B9"/>
    <mergeCell ref="C8:C9"/>
    <mergeCell ref="D8:D9"/>
    <mergeCell ref="E8:E9"/>
    <mergeCell ref="L8:L9"/>
    <mergeCell ref="Q8:Q9"/>
    <mergeCell ref="P8:P9"/>
    <mergeCell ref="T8:T9"/>
    <mergeCell ref="V8:V9"/>
    <mergeCell ref="B17:G17"/>
    <mergeCell ref="R16:T16"/>
    <mergeCell ref="R15:T15"/>
    <mergeCell ref="B15:G15"/>
    <mergeCell ref="B16:H16"/>
    <mergeCell ref="U8:U9"/>
    <mergeCell ref="M8:M9"/>
    <mergeCell ref="N8:N9"/>
    <mergeCell ref="O8:O9"/>
    <mergeCell ref="I10:I13"/>
    <mergeCell ref="J10:J13"/>
    <mergeCell ref="K10:K13"/>
    <mergeCell ref="M10:M13"/>
    <mergeCell ref="N10:N13"/>
    <mergeCell ref="O10:O13"/>
    <mergeCell ref="L10:L13"/>
  </mergeCells>
  <conditionalFormatting sqref="G7:H13 R7:R13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13">
    <cfRule type="notContainsBlanks" dxfId="2" priority="78">
      <formula>LEN(TRIM(G7))&gt;0</formula>
    </cfRule>
  </conditionalFormatting>
  <conditionalFormatting sqref="T7:T8 T10:T13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J7:J8 J10" xr:uid="{C9369DE5-2385-49FF-A754-5F8F05635E82}">
      <formula1>"ANO,NE"</formula1>
    </dataValidation>
    <dataValidation type="list" allowBlank="1" showInputMessage="1" showErrorMessage="1" sqref="E7:E8 E10:E13" xr:uid="{349A6282-9232-40B5-B155-0C95E3B5B228}">
      <formula1>"ks,bal,sada,m,"</formula1>
    </dataValidation>
  </dataValidations>
  <hyperlinks>
    <hyperlink ref="H6" location="'Výpočetní technika'!B16" display="Odkaz na splnění požadavku Energy star nebo TCO Certified a energetický štítek*" xr:uid="{16BA92D4-1909-456E-8EDF-E625D31B196F}"/>
  </hyperlinks>
  <pageMargins left="0.19685039370078741" right="0.15748031496062992" top="0.17" bottom="0.11811023622047245" header="7.874015748031496E-2" footer="7.874015748031496E-2"/>
  <pageSetup paperSize="9" scale="26" orientation="landscape" r:id="rId1"/>
  <ignoredErrors>
    <ignoredError sqref="S9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V7:V8 V10:V13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2025-07-22T06:18:10Z</cp:lastPrinted>
  <dcterms:created xsi:type="dcterms:W3CDTF">2014-03-05T12:43:32Z</dcterms:created>
  <dcterms:modified xsi:type="dcterms:W3CDTF">2025-08-12T05:29:17Z</dcterms:modified>
</cp:coreProperties>
</file>