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33\1 výzva\"/>
    </mc:Choice>
  </mc:AlternateContent>
  <xr:revisionPtr revIDLastSave="0" documentId="13_ncr:1_{710B58CB-416F-4788-8E89-2832282373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S13" i="1"/>
  <c r="S12" i="1"/>
  <c r="P12" i="1"/>
  <c r="T10" i="1"/>
  <c r="S11" i="1"/>
  <c r="T7" i="1"/>
  <c r="S9" i="1"/>
  <c r="S8" i="1"/>
  <c r="S10" i="1" l="1"/>
  <c r="P10" i="1"/>
  <c r="S7" i="1" l="1"/>
  <c r="R16" i="1" s="1"/>
  <c r="P7" i="1"/>
  <c r="Q16" i="1" s="1"/>
</calcChain>
</file>

<file path=xl/sharedStrings.xml><?xml version="1.0" encoding="utf-8"?>
<sst xmlns="http://schemas.openxmlformats.org/spreadsheetml/2006/main" count="63" uniqueCount="52">
  <si>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</si>
  <si>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</si>
  <si>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</si>
  <si>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</si>
  <si>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</si>
  <si>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</si>
  <si>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</si>
  <si>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</si>
  <si>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</si>
  <si>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</si>
  <si>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</si>
  <si>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30213000-5 - Osobní počítače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</si>
  <si>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</si>
  <si>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</si>
  <si>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</si>
  <si>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</si>
  <si>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</si>
  <si>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</si>
  <si>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</si>
  <si>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</si>
  <si>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</si>
  <si>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</si>
  <si>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</si>
  <si>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</si>
  <si>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</si>
  <si>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</si>
  <si>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</si>
  <si>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</si>
  <si>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</si>
  <si>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</si>
  <si>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</si>
  <si>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Příloha č. 2 Kupní smlouvy - technická specifikace
Výpočetní technika (III.) 133 - 2025 </t>
  </si>
  <si>
    <t>Pokud financováno z projektových prostředků, pak ŘEŠITEL uvede: NÁZEV A ČÍSLO DOTAČNÍHO PROJEKTU</t>
  </si>
  <si>
    <t>do 30.9.2025</t>
  </si>
  <si>
    <t>PC sestava</t>
  </si>
  <si>
    <t>Notebook</t>
  </si>
  <si>
    <t>Mgr. Aleš Kotva,
Tel.: 37763 5346,
733 587 699</t>
  </si>
  <si>
    <t>Sedláčkova 38,
301 00 Plzeň,
Fakulta filozofická - Katedra historických věd,
místnost SO 217</t>
  </si>
  <si>
    <t>Operační systém Windows 11 PRO, předinstalovaný (nesmí to být licence typu K12 (EDU)).
OS Windows požadujeme z důvodu kompatibility s interními aplikacemi ZČU (Stag, Magion,...).
Podpora ovladačů pro Windows 11 PRO (64-bit)
Podpora prostřednictvím internetu musí umožnovat stahování ovladačů a manuálu z internetu adresně pro konkrétní zadaný typ (sériové číslo) zařízení. 
Dodávka musí obsahovat nosič s instalací operačního systému dodaného v zařízení.</t>
  </si>
  <si>
    <r>
      <t xml:space="preserve">Stolní počítač v provedení ultratenký stolní PC.
Procesor: čtrnáctijádrový dosahuje min. 40 000 bodů v PassMark včetně neuralní jednotky pro AI max. 65W.
TPM čip.
RAM: min. 16GB (1x16) min. 5 600 MHz frekvence paměti.
Paměťové sloty: min. 2 (1 volný).
Úložiště: min. 512GB, druh SSD.
Skříň nesmí být plombovaná a musí umožňovat beznástrojové otevření. 
CZ klávesnice s integrovanou čtečkou kontaktních čipových karet od stejného výrobce jako stolní počítač.
Portová výbava:
min. 3x port USB 3.2 (1. generace)
min. 1x port USB 3.2 Type-C Gen 1
min. 4x port USB 2.0
min. 1x DisplayPort 2.1 
min. 1x přepínací port pro linkový zvukový vstup a výstup
min. 1x univerzální zvukový konektor
min. 1x ethernetový port RJ-45
min. 1x digitální grafický výstup HDMI 2.1 
min. 1x PCIe slot pro rozšíření o dedikovanou grafickou kartu.
Integrovaná grafická karta s výkonem min. 1000 bodů na stránce http://www.videocardbenchmark.net.
</t>
    </r>
    <r>
      <rPr>
        <b/>
        <sz val="11"/>
        <color theme="1"/>
        <rFont val="Calibri"/>
        <family val="2"/>
        <charset val="238"/>
        <scheme val="minor"/>
      </rPr>
      <t>Počítač musí být kompatibilní s monitorem, se kterým tvoří sestavu.</t>
    </r>
    <r>
      <rPr>
        <sz val="11"/>
        <color theme="1"/>
        <rFont val="Calibri"/>
        <family val="2"/>
        <charset val="238"/>
        <scheme val="minor"/>
      </rPr>
      <t xml:space="preserve">
Záruční doba na celou sestavu PC a monitoru: 
Požadovaná záruční lhůta na celou sestavu (PC + monitor) je minimálně 5 let poskytovaná výrobcem. 
Forma servisu na celou sestavu je požadována do jednoho pracovního dne u zákazníka (5Y NBD on-site).</t>
    </r>
  </si>
  <si>
    <t>Záruční doba na celou sestavu PC a monitoru: 
Požadovaná záruční lhůta na celou sestavu (PC + monitor) je minimálně 5 let poskytovaná výrobcem. 
Forma servisu na celou sestavu je požadována do jednoho pracovního dne u zákazníka (5Y NBD on-site).</t>
  </si>
  <si>
    <r>
      <rPr>
        <b/>
        <sz val="11"/>
        <color theme="1"/>
        <rFont val="Calibri"/>
        <family val="2"/>
        <charset val="238"/>
        <scheme val="minor"/>
      </rPr>
      <t xml:space="preserve">Monitor: </t>
    </r>
    <r>
      <rPr>
        <sz val="11"/>
        <color theme="1"/>
        <rFont val="Calibri"/>
        <family val="2"/>
        <charset val="238"/>
        <scheme val="minor"/>
      </rPr>
      <t xml:space="preserve">
Velikost úhlopříčky 24", rozlišení Full HD (1920x1080), rozhraní displayport a HDMI, jas min. 250 cd/m2, typ panelu IPS. Poměr stran 16:9.
Displayport nebo HDMI kabel musí byt součástí dodávky. </t>
    </r>
    <r>
      <rPr>
        <b/>
        <sz val="11"/>
        <color theme="1"/>
        <rFont val="Calibri"/>
        <family val="2"/>
        <charset val="238"/>
        <scheme val="minor"/>
      </rPr>
      <t>Monitor musí být kompatibilní se stolním počítačem, se kterým tvoří sestavu.</t>
    </r>
  </si>
  <si>
    <t>Zaruka min. 5 let následující pracovní den na místě u zákazníka (NBD on site).</t>
  </si>
  <si>
    <t>Operační systém Windows 11 PRO, předinstalovaný (nesmí to být licence typu K12 (EDU)).
OS Windows požadujeme z důvodu kompatibility s interními aplikacemi ZČU (Stag, Magion,...).
Podpora ovladačů pro Windows 11 (64-bit).
Podpora prostřednictvím internetu musí umožnovat stahování ovladačů a manuálu z internetu adresně pro konkrétní zadaný typ (sériové číslo) zařízení. 
Dodávka musí obsahovat nosič s instalací operačního systému dodaného v zařízení.</t>
  </si>
  <si>
    <t>Samostatná faktura</t>
  </si>
  <si>
    <t>21 dní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</si>
  <si>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</si>
  <si>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Bc. Václav Křepel, 
Tel.: 377 63 5009, 
725 816 890</t>
  </si>
  <si>
    <t>Sedláčkova 38, 
301 00 Plzeň, 
Fakulta filozofická - Děkanát,
místnost SO 204</t>
  </si>
  <si>
    <r>
      <t xml:space="preserve">Procesor: šestnáctitijádrový procesor dosahuje min. 24 800 bodů na stránce https://www.cpubenchmark.net/, podpora virtualizace, automatické přetaktování.
RAM: typ DDR5, min. 32GB min. 5 600 MHz frekvence paměti.
Úložiště: min. 1TB, technologie flash.
Portová výbava:
min. 1× USB-C (Thunderbolt 4)
min. 2x USB 3.2
min. 1x RJ45 (možno i přes adaptér)
min. 1x audio 3,5mm Jack
min. 1x Port HDMI 2.1.
Konektivita: WiFi karta plnící standardy Wifi 6 802.11 ax, BlueTooth min. 5.3.
Displej: 15,6" antireflexní displej, rozlišení min. 1920 x 1080, matný, svitivost min. 400 nitů.
Poměr stran: </t>
    </r>
    <r>
      <rPr>
        <sz val="11"/>
        <color rgb="FFFF0000"/>
        <rFont val="Calibri"/>
        <family val="2"/>
        <charset val="238"/>
        <scheme val="minor"/>
      </rPr>
      <t>16:9.</t>
    </r>
    <r>
      <rPr>
        <sz val="11"/>
        <color theme="1"/>
        <rFont val="Calibri"/>
        <family val="2"/>
        <charset val="238"/>
        <scheme val="minor"/>
      </rPr>
      <t xml:space="preserve">
Podsvícená CZ klávesnice.
Čtečka paměťových karet.
Webkamera (min. 1080 px).
Baterie: min. 64Wh kapacita, běžná výdrž baterie min. 16 hodin.
Napájecí adaptér: min. 130W.
Hmotnost notebooku max. 1,8 kg.
Lze nabíjet přes USB-C.
Neobsahuje materiály jako je například kadmium, olovo, rtuť a některé ftaláty.
Výška max. 2</t>
    </r>
    <r>
      <rPr>
        <sz val="11"/>
        <rFont val="Calibri"/>
        <family val="2"/>
        <charset val="238"/>
        <scheme val="minor"/>
      </rPr>
      <t>5 mm</t>
    </r>
    <r>
      <rPr>
        <sz val="11"/>
        <color theme="1"/>
        <rFont val="Calibri"/>
        <family val="2"/>
        <charset val="238"/>
        <scheme val="minor"/>
      </rPr>
      <t xml:space="preserve">. Šířka max. </t>
    </r>
    <r>
      <rPr>
        <sz val="11"/>
        <color rgb="FFFF0000"/>
        <rFont val="Calibri"/>
        <family val="2"/>
        <charset val="238"/>
        <scheme val="minor"/>
      </rPr>
      <t>360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mm</t>
    </r>
    <r>
      <rPr>
        <sz val="11"/>
        <color theme="1"/>
        <rFont val="Calibri"/>
        <family val="2"/>
        <charset val="238"/>
        <scheme val="minor"/>
      </rPr>
      <t>. Hloubka max.</t>
    </r>
    <r>
      <rPr>
        <sz val="11"/>
        <color rgb="FFFF0000"/>
        <rFont val="Calibri"/>
        <family val="2"/>
        <charset val="238"/>
        <scheme val="minor"/>
      </rPr>
      <t xml:space="preserve"> 240 </t>
    </r>
    <r>
      <rPr>
        <sz val="11"/>
        <rFont val="Calibri"/>
        <family val="2"/>
        <charset val="238"/>
        <scheme val="minor"/>
      </rPr>
      <t>mm.</t>
    </r>
    <r>
      <rPr>
        <sz val="11"/>
        <color theme="1"/>
        <rFont val="Calibri"/>
        <family val="2"/>
        <charset val="238"/>
        <scheme val="minor"/>
      </rPr>
      <t xml:space="preserve">
Integrovana grafická karta s min. 6GB pamětí a s výkonem min. 5 100 bodů na stránce https://www.videocardbenchmark.net/.
Zaruka min. 5 let následující pracovní den na místě u zákazníka (NBD on site).
Barva šedá.</t>
    </r>
  </si>
  <si>
    <r>
      <t>Procesor: desetijádrový procesor dosahuje min. 15 100 bodů na stránce https://www.cpubenchmark.net/, podpora virtualizace, automatické přetaktování.
RAM: typ DDR5, min. 16GB min. 5 200 MHz frekvence paměti.
Úložiště: min. 1TB, technologie flash.
Portová výbava:
min. 1× USB-C (Thunderbolt 4)
min. 2x USB 3.2
min. 1x RJ45 (možno i přes adaptér)
min. 1x čtečka otisků prstů
min. 1x audio 3,5mm Jack
min. 1x Port HDMI 2.1.
Konektivita: WiFi karta plnící standardy Wifi 6 802.11 ax, BlueTooth min. 5.3.
Displej: 16" antireflexní displej, rozlišení min. 1920 x 1200, matný, svitivost min. 250 nitů.
Poměr stran: 16:10 .
Podsvícená CZ klávesnice.
Čtečka otisku prstů, Čtečka paměťových karet.
Webkamera (min. 1080 px).
Baterie: min. 54Wh kapacita, běžná výdrž baterie min. 16 hodin.
Hmotnost notebooku max. 1,9 kg.
Lze nabíjet přes USB-C.
Neobsahuje materiály jako je například kadmium, olovo, rtuť a některé ftaláty.
Výška max.</t>
    </r>
    <r>
      <rPr>
        <sz val="11"/>
        <rFont val="Calibri"/>
        <family val="2"/>
        <charset val="238"/>
        <scheme val="minor"/>
      </rPr>
      <t xml:space="preserve"> 17 mm. </t>
    </r>
    <r>
      <rPr>
        <sz val="11"/>
        <color theme="1"/>
        <rFont val="Calibri"/>
        <family val="2"/>
        <charset val="238"/>
        <scheme val="minor"/>
      </rPr>
      <t xml:space="preserve">Šířka max. </t>
    </r>
    <r>
      <rPr>
        <sz val="11"/>
        <color rgb="FFFF0000"/>
        <rFont val="Calibri"/>
        <family val="2"/>
        <charset val="238"/>
        <scheme val="minor"/>
      </rPr>
      <t>360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mm</t>
    </r>
    <r>
      <rPr>
        <sz val="11"/>
        <color theme="1"/>
        <rFont val="Calibri"/>
        <family val="2"/>
        <charset val="238"/>
        <scheme val="minor"/>
      </rPr>
      <t xml:space="preserve">. Hloubka max. </t>
    </r>
    <r>
      <rPr>
        <sz val="11"/>
        <color rgb="FFFF0000"/>
        <rFont val="Calibri"/>
        <family val="2"/>
        <charset val="238"/>
        <scheme val="minor"/>
      </rPr>
      <t xml:space="preserve">250 </t>
    </r>
    <r>
      <rPr>
        <sz val="11"/>
        <rFont val="Calibri"/>
        <family val="2"/>
        <charset val="238"/>
        <scheme val="minor"/>
      </rPr>
      <t>mm.</t>
    </r>
    <r>
      <rPr>
        <sz val="11"/>
        <color theme="1"/>
        <rFont val="Calibri"/>
        <family val="2"/>
        <charset val="238"/>
        <scheme val="minor"/>
      </rPr>
      <t xml:space="preserve">
Integrovana grafická karta s výkonem min. 1 900 bodů na stránce https://www.videocardbenchmark.net/.
Zaruka </t>
    </r>
    <r>
      <rPr>
        <sz val="11"/>
        <color rgb="FFFF0000"/>
        <rFont val="Calibri"/>
        <family val="2"/>
        <charset val="238"/>
        <scheme val="minor"/>
      </rPr>
      <t>4 roky</t>
    </r>
    <r>
      <rPr>
        <sz val="11"/>
        <color theme="1"/>
        <rFont val="Calibri"/>
        <family val="2"/>
        <charset val="238"/>
        <scheme val="minor"/>
      </rPr>
      <t xml:space="preserve"> následující pracovní den na místě u zákazníka (NBD on site).
Barva šedá.</t>
    </r>
  </si>
  <si>
    <r>
      <t xml:space="preserve">Zaruka </t>
    </r>
    <r>
      <rPr>
        <sz val="11"/>
        <color rgb="FFFF0000"/>
        <rFont val="Calibri"/>
        <family val="2"/>
        <charset val="238"/>
        <scheme val="minor"/>
      </rPr>
      <t xml:space="preserve">4 roky </t>
    </r>
    <r>
      <rPr>
        <sz val="11"/>
        <rFont val="Calibri"/>
        <family val="2"/>
        <charset val="238"/>
        <scheme val="minor"/>
      </rPr>
      <t>následující pracovní den na místě u zákazníka (NBD on site).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</si>
</sst>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7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8" xfId="0" applyNumberForma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3" fillId="3" borderId="14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left" vertical="center" wrapText="1" indent="1"/>
    </xf>
    <xf numFmtId="0" fontId="25" fillId="4" borderId="1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5" fillId="4" borderId="13" xfId="0" applyFont="1" applyFill="1" applyBorder="1" applyAlignment="1" applyProtection="1">
      <alignment horizontal="center" vertical="center" wrapText="1"/>
    </xf>
    <xf numFmtId="0" fontId="14" fillId="6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 indent="1"/>
    </xf>
    <xf numFmtId="0" fontId="14" fillId="6" borderId="22" xfId="0" applyFont="1" applyFill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right" vertical="center" indent="1"/>
    </xf>
    <xf numFmtId="164" fontId="0" fillId="3" borderId="22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left" vertical="center" wrapText="1" indent="1"/>
    </xf>
    <xf numFmtId="3" fontId="0" fillId="2" borderId="26" xfId="0" applyNumberForma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left" vertical="center" wrapText="1" indent="1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3" fontId="0" fillId="2" borderId="27" xfId="0" applyNumberForma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3" fontId="0" fillId="3" borderId="25" xfId="0" applyNumberFormat="1" applyFill="1" applyBorder="1" applyAlignment="1" applyProtection="1">
      <alignment horizontal="center" vertical="center" wrapText="1"/>
    </xf>
    <xf numFmtId="0" fontId="0" fillId="3" borderId="25" xfId="0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left" vertical="center" wrapText="1" indent="1"/>
    </xf>
    <xf numFmtId="0" fontId="25" fillId="4" borderId="25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4" xfId="0" applyFont="1" applyFill="1" applyBorder="1" applyAlignment="1" applyProtection="1">
      <alignment horizontal="left" vertical="center" wrapText="1" indent="1"/>
      <protection locked="0"/>
    </xf>
    <xf numFmtId="0" fontId="15" fillId="4" borderId="19" xfId="0" applyFont="1" applyFill="1" applyBorder="1" applyAlignment="1" applyProtection="1">
      <alignment horizontal="left" vertical="center" wrapText="1" indent="1"/>
      <protection locked="0"/>
    </xf>
    <xf numFmtId="0" fontId="15" fillId="4" borderId="13" xfId="0" applyFont="1" applyFill="1" applyBorder="1" applyAlignment="1" applyProtection="1">
      <alignment horizontal="left" vertical="center" wrapText="1" indent="1"/>
      <protection locked="0"/>
    </xf>
    <xf numFmtId="0" fontId="15" fillId="4" borderId="20" xfId="0" applyFont="1" applyFill="1" applyBorder="1" applyAlignment="1" applyProtection="1">
      <alignment horizontal="left" vertical="center" wrapText="1" indent="1"/>
      <protection locked="0"/>
    </xf>
    <xf numFmtId="0" fontId="15" fillId="4" borderId="24" xfId="0" applyFont="1" applyFill="1" applyBorder="1" applyAlignment="1" applyProtection="1">
      <alignment horizontal="left" vertical="center" wrapText="1" indent="1"/>
      <protection locked="0"/>
    </xf>
    <xf numFmtId="0" fontId="15" fillId="4" borderId="25" xfId="0" applyFont="1" applyFill="1" applyBorder="1" applyAlignment="1" applyProtection="1">
      <alignment horizontal="lef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G11" zoomScale="62" zoomScaleNormal="62" workbookViewId="0">
      <selection activeCell="O18" sqref="O1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2.5703125" style="4" customWidth="1"/>
    <col min="4" max="4" width="12.28515625" style="154" customWidth="1"/>
    <col min="5" max="5" width="10.5703125" style="22" customWidth="1"/>
    <col min="6" max="6" width="163.5703125" style="4" customWidth="1"/>
    <col min="7" max="7" width="36.85546875" style="6" customWidth="1"/>
    <col min="8" max="8" width="30.28515625" style="6" customWidth="1"/>
    <col min="9" max="9" width="20.85546875" style="6" customWidth="1"/>
    <col min="10" max="10" width="16.140625" style="4" customWidth="1"/>
    <col min="11" max="11" width="28.28515625" style="1" hidden="1" customWidth="1"/>
    <col min="12" max="12" width="50.5703125" style="1" customWidth="1"/>
    <col min="13" max="13" width="26.5703125" style="1" customWidth="1"/>
    <col min="14" max="14" width="32.5703125" style="6" customWidth="1"/>
    <col min="15" max="15" width="27.425781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6.28515625" style="17" customWidth="1"/>
    <col min="23" max="16384" width="9.140625" style="1"/>
  </cols>
  <sheetData>
    <row r="1" spans="1:22" ht="40.9" customHeight="1" x14ac:dyDescent="0.25">
      <c r="B1" s="2" t="s">
        <v>31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30" t="s">
        <v>27</v>
      </c>
      <c r="H6" s="31" t="s">
        <v>30</v>
      </c>
      <c r="I6" s="32" t="s">
        <v>16</v>
      </c>
      <c r="J6" s="29" t="s">
        <v>17</v>
      </c>
      <c r="K6" s="29" t="s">
        <v>32</v>
      </c>
      <c r="L6" s="33" t="s">
        <v>18</v>
      </c>
      <c r="M6" s="34" t="s">
        <v>19</v>
      </c>
      <c r="N6" s="33" t="s">
        <v>20</v>
      </c>
      <c r="O6" s="29" t="s">
        <v>46</v>
      </c>
      <c r="P6" s="33" t="s">
        <v>21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22</v>
      </c>
      <c r="V6" s="33" t="s">
        <v>23</v>
      </c>
    </row>
    <row r="7" spans="1:22" ht="408.75" customHeight="1" thickTop="1" x14ac:dyDescent="0.25">
      <c r="A7" s="37"/>
      <c r="B7" s="38">
        <v>1</v>
      </c>
      <c r="C7" s="39" t="s">
        <v>34</v>
      </c>
      <c r="D7" s="40">
        <v>2</v>
      </c>
      <c r="E7" s="41" t="s">
        <v>28</v>
      </c>
      <c r="F7" s="42" t="s">
        <v>39</v>
      </c>
      <c r="G7" s="155"/>
      <c r="H7" s="155"/>
      <c r="I7" s="43" t="s">
        <v>44</v>
      </c>
      <c r="J7" s="44" t="s">
        <v>29</v>
      </c>
      <c r="K7" s="45"/>
      <c r="L7" s="46" t="s">
        <v>40</v>
      </c>
      <c r="M7" s="47" t="s">
        <v>36</v>
      </c>
      <c r="N7" s="48" t="s">
        <v>37</v>
      </c>
      <c r="O7" s="49" t="s">
        <v>33</v>
      </c>
      <c r="P7" s="50">
        <f>D7*Q7</f>
        <v>56000</v>
      </c>
      <c r="Q7" s="51">
        <v>28000</v>
      </c>
      <c r="R7" s="161"/>
      <c r="S7" s="52">
        <f>D7*R7</f>
        <v>0</v>
      </c>
      <c r="T7" s="53" t="str">
        <f>IF(R7+R8+R9, IF(R7+R8+R9&gt;Q7,"NEVYHOVUJE","VYHOVUJE")," ")</f>
        <v xml:space="preserve"> </v>
      </c>
      <c r="U7" s="54"/>
      <c r="V7" s="55" t="s">
        <v>11</v>
      </c>
    </row>
    <row r="8" spans="1:22" ht="84.75" customHeight="1" x14ac:dyDescent="0.25">
      <c r="A8" s="37"/>
      <c r="B8" s="56"/>
      <c r="C8" s="57"/>
      <c r="D8" s="58"/>
      <c r="E8" s="59"/>
      <c r="F8" s="60" t="s">
        <v>38</v>
      </c>
      <c r="G8" s="156"/>
      <c r="H8" s="61" t="s">
        <v>29</v>
      </c>
      <c r="I8" s="62"/>
      <c r="J8" s="63"/>
      <c r="K8" s="64"/>
      <c r="L8" s="65"/>
      <c r="M8" s="66"/>
      <c r="N8" s="66"/>
      <c r="O8" s="67"/>
      <c r="P8" s="68"/>
      <c r="Q8" s="69"/>
      <c r="R8" s="162"/>
      <c r="S8" s="70">
        <f>D7*R8</f>
        <v>0</v>
      </c>
      <c r="T8" s="71"/>
      <c r="U8" s="72"/>
      <c r="V8" s="73"/>
    </row>
    <row r="9" spans="1:22" ht="84.75" customHeight="1" x14ac:dyDescent="0.25">
      <c r="A9" s="37"/>
      <c r="B9" s="74"/>
      <c r="C9" s="75"/>
      <c r="D9" s="76"/>
      <c r="E9" s="77"/>
      <c r="F9" s="78" t="s">
        <v>41</v>
      </c>
      <c r="G9" s="157"/>
      <c r="H9" s="157"/>
      <c r="I9" s="62"/>
      <c r="J9" s="63"/>
      <c r="K9" s="64"/>
      <c r="L9" s="80"/>
      <c r="M9" s="66"/>
      <c r="N9" s="66"/>
      <c r="O9" s="67"/>
      <c r="P9" s="81"/>
      <c r="Q9" s="82"/>
      <c r="R9" s="163"/>
      <c r="S9" s="83">
        <f>D7*R9</f>
        <v>0</v>
      </c>
      <c r="T9" s="84"/>
      <c r="U9" s="72"/>
      <c r="V9" s="85"/>
    </row>
    <row r="10" spans="1:22" ht="406.5" customHeight="1" x14ac:dyDescent="0.25">
      <c r="A10" s="37"/>
      <c r="B10" s="86">
        <v>2</v>
      </c>
      <c r="C10" s="87" t="s">
        <v>35</v>
      </c>
      <c r="D10" s="88">
        <v>2</v>
      </c>
      <c r="E10" s="89" t="s">
        <v>28</v>
      </c>
      <c r="F10" s="90" t="s">
        <v>50</v>
      </c>
      <c r="G10" s="158"/>
      <c r="H10" s="158"/>
      <c r="I10" s="62"/>
      <c r="J10" s="63"/>
      <c r="K10" s="64"/>
      <c r="L10" s="91" t="s">
        <v>51</v>
      </c>
      <c r="M10" s="66"/>
      <c r="N10" s="66"/>
      <c r="O10" s="67"/>
      <c r="P10" s="92">
        <f>D10*Q10</f>
        <v>44000</v>
      </c>
      <c r="Q10" s="93">
        <v>22000</v>
      </c>
      <c r="R10" s="164"/>
      <c r="S10" s="94">
        <f>D10*R10</f>
        <v>0</v>
      </c>
      <c r="T10" s="95" t="str">
        <f>IF(R10+R11, IF(R10+R11&gt;Q10,"NEVYHOVUJE","VYHOVUJE")," ")</f>
        <v xml:space="preserve"> </v>
      </c>
      <c r="U10" s="72"/>
      <c r="V10" s="96" t="s">
        <v>12</v>
      </c>
    </row>
    <row r="11" spans="1:22" ht="114" customHeight="1" thickBot="1" x14ac:dyDescent="0.3">
      <c r="A11" s="37"/>
      <c r="B11" s="56"/>
      <c r="C11" s="57"/>
      <c r="D11" s="58"/>
      <c r="E11" s="59"/>
      <c r="F11" s="97" t="s">
        <v>43</v>
      </c>
      <c r="G11" s="157"/>
      <c r="H11" s="79" t="s">
        <v>29</v>
      </c>
      <c r="I11" s="62"/>
      <c r="J11" s="63"/>
      <c r="K11" s="64"/>
      <c r="L11" s="65"/>
      <c r="M11" s="66"/>
      <c r="N11" s="66"/>
      <c r="O11" s="67"/>
      <c r="P11" s="68"/>
      <c r="Q11" s="69"/>
      <c r="R11" s="163"/>
      <c r="S11" s="83">
        <f>D10*R11</f>
        <v>0</v>
      </c>
      <c r="T11" s="71"/>
      <c r="U11" s="72"/>
      <c r="V11" s="73"/>
    </row>
    <row r="12" spans="1:22" ht="393" customHeight="1" x14ac:dyDescent="0.25">
      <c r="A12" s="37"/>
      <c r="B12" s="98">
        <v>3</v>
      </c>
      <c r="C12" s="99" t="s">
        <v>35</v>
      </c>
      <c r="D12" s="100">
        <v>1</v>
      </c>
      <c r="E12" s="101" t="s">
        <v>28</v>
      </c>
      <c r="F12" s="102" t="s">
        <v>49</v>
      </c>
      <c r="G12" s="159"/>
      <c r="H12" s="159"/>
      <c r="I12" s="103" t="s">
        <v>44</v>
      </c>
      <c r="J12" s="103" t="s">
        <v>29</v>
      </c>
      <c r="K12" s="104"/>
      <c r="L12" s="105" t="s">
        <v>42</v>
      </c>
      <c r="M12" s="106" t="s">
        <v>47</v>
      </c>
      <c r="N12" s="106" t="s">
        <v>48</v>
      </c>
      <c r="O12" s="107" t="s">
        <v>45</v>
      </c>
      <c r="P12" s="108">
        <f>D12*Q12</f>
        <v>45500</v>
      </c>
      <c r="Q12" s="109">
        <v>45500</v>
      </c>
      <c r="R12" s="165"/>
      <c r="S12" s="110">
        <f>D12*R12</f>
        <v>0</v>
      </c>
      <c r="T12" s="111" t="str">
        <f>IF(R12+R13, IF(R12+R13&gt;Q12,"NEVYHOVUJE","VYHOVUJE")," ")</f>
        <v xml:space="preserve"> </v>
      </c>
      <c r="U12" s="112"/>
      <c r="V12" s="113" t="s">
        <v>12</v>
      </c>
    </row>
    <row r="13" spans="1:22" ht="104.25" customHeight="1" thickBot="1" x14ac:dyDescent="0.3">
      <c r="A13" s="37"/>
      <c r="B13" s="114"/>
      <c r="C13" s="115"/>
      <c r="D13" s="116"/>
      <c r="E13" s="117"/>
      <c r="F13" s="118" t="s">
        <v>43</v>
      </c>
      <c r="G13" s="160"/>
      <c r="H13" s="119" t="s">
        <v>29</v>
      </c>
      <c r="I13" s="120"/>
      <c r="J13" s="120"/>
      <c r="K13" s="121"/>
      <c r="L13" s="122"/>
      <c r="M13" s="123"/>
      <c r="N13" s="123"/>
      <c r="O13" s="124"/>
      <c r="P13" s="125"/>
      <c r="Q13" s="126"/>
      <c r="R13" s="166"/>
      <c r="S13" s="127">
        <f>D12*R13</f>
        <v>0</v>
      </c>
      <c r="T13" s="128"/>
      <c r="U13" s="129"/>
      <c r="V13" s="130"/>
    </row>
    <row r="14" spans="1:22" ht="17.45" customHeight="1" thickTop="1" thickBot="1" x14ac:dyDescent="0.3">
      <c r="B14" s="131"/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32" t="s">
        <v>25</v>
      </c>
      <c r="C15" s="132"/>
      <c r="D15" s="132"/>
      <c r="E15" s="132"/>
      <c r="F15" s="132"/>
      <c r="G15" s="132"/>
      <c r="H15" s="133"/>
      <c r="I15" s="133"/>
      <c r="J15" s="134"/>
      <c r="K15" s="134"/>
      <c r="L15" s="27"/>
      <c r="M15" s="27"/>
      <c r="N15" s="27"/>
      <c r="O15" s="135"/>
      <c r="P15" s="135"/>
      <c r="Q15" s="136" t="s">
        <v>9</v>
      </c>
      <c r="R15" s="137" t="s">
        <v>10</v>
      </c>
      <c r="S15" s="138"/>
      <c r="T15" s="139"/>
      <c r="U15" s="140"/>
      <c r="V15" s="141"/>
    </row>
    <row r="16" spans="1:22" ht="50.45" customHeight="1" thickTop="1" thickBot="1" x14ac:dyDescent="0.3">
      <c r="B16" s="142" t="s">
        <v>24</v>
      </c>
      <c r="C16" s="142"/>
      <c r="D16" s="142"/>
      <c r="E16" s="142"/>
      <c r="F16" s="142"/>
      <c r="G16" s="142"/>
      <c r="H16" s="142"/>
      <c r="I16" s="143"/>
      <c r="L16" s="7"/>
      <c r="M16" s="7"/>
      <c r="N16" s="7"/>
      <c r="O16" s="144"/>
      <c r="P16" s="144"/>
      <c r="Q16" s="145">
        <f>SUM(P7:P13)</f>
        <v>145500</v>
      </c>
      <c r="R16" s="146">
        <f>SUM(S7:S13)</f>
        <v>0</v>
      </c>
      <c r="S16" s="147"/>
      <c r="T16" s="148"/>
    </row>
    <row r="17" spans="2:19" ht="15.75" thickTop="1" x14ac:dyDescent="0.25">
      <c r="B17" s="149" t="s">
        <v>26</v>
      </c>
      <c r="C17" s="149"/>
      <c r="D17" s="149"/>
      <c r="E17" s="149"/>
      <c r="F17" s="149"/>
      <c r="G17" s="149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50"/>
      <c r="C18" s="150"/>
      <c r="D18" s="150"/>
      <c r="E18" s="150"/>
      <c r="F18" s="150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50"/>
      <c r="C19" s="150"/>
      <c r="D19" s="150"/>
      <c r="E19" s="150"/>
      <c r="F19" s="150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x14ac:dyDescent="0.25">
      <c r="B20" s="151"/>
      <c r="C20" s="152"/>
      <c r="D20" s="152"/>
      <c r="E20" s="152"/>
      <c r="F20" s="152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34"/>
      <c r="D21" s="153"/>
      <c r="E21" s="134"/>
      <c r="F21" s="13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34"/>
      <c r="D22" s="153"/>
      <c r="E22" s="134"/>
      <c r="F22" s="13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34"/>
      <c r="D23" s="153"/>
      <c r="E23" s="134"/>
      <c r="F23" s="13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34"/>
      <c r="D24" s="153"/>
      <c r="E24" s="134"/>
      <c r="F24" s="13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34"/>
      <c r="D25" s="153"/>
      <c r="E25" s="134"/>
      <c r="F25" s="13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34"/>
      <c r="D26" s="153"/>
      <c r="E26" s="134"/>
      <c r="F26" s="13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34"/>
      <c r="D27" s="153"/>
      <c r="E27" s="134"/>
      <c r="F27" s="13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34"/>
      <c r="D28" s="153"/>
      <c r="E28" s="134"/>
      <c r="F28" s="13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34"/>
      <c r="D29" s="153"/>
      <c r="E29" s="134"/>
      <c r="F29" s="13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34"/>
      <c r="D30" s="153"/>
      <c r="E30" s="134"/>
      <c r="F30" s="13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34"/>
      <c r="D31" s="153"/>
      <c r="E31" s="134"/>
      <c r="F31" s="13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34"/>
      <c r="D32" s="153"/>
      <c r="E32" s="134"/>
      <c r="F32" s="13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34"/>
      <c r="D33" s="153"/>
      <c r="E33" s="134"/>
      <c r="F33" s="13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34"/>
      <c r="D34" s="153"/>
      <c r="E34" s="134"/>
      <c r="F34" s="13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34"/>
      <c r="D35" s="153"/>
      <c r="E35" s="134"/>
      <c r="F35" s="13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34"/>
      <c r="D36" s="153"/>
      <c r="E36" s="134"/>
      <c r="F36" s="13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34"/>
      <c r="D37" s="153"/>
      <c r="E37" s="134"/>
      <c r="F37" s="13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34"/>
      <c r="D38" s="153"/>
      <c r="E38" s="134"/>
      <c r="F38" s="13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34"/>
      <c r="D39" s="153"/>
      <c r="E39" s="134"/>
      <c r="F39" s="13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34"/>
      <c r="D40" s="153"/>
      <c r="E40" s="134"/>
      <c r="F40" s="13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34"/>
      <c r="D41" s="153"/>
      <c r="E41" s="134"/>
      <c r="F41" s="13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34"/>
      <c r="D42" s="153"/>
      <c r="E42" s="134"/>
      <c r="F42" s="13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34"/>
      <c r="D43" s="153"/>
      <c r="E43" s="134"/>
      <c r="F43" s="13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34"/>
      <c r="D44" s="153"/>
      <c r="E44" s="134"/>
      <c r="F44" s="13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34"/>
      <c r="D45" s="153"/>
      <c r="E45" s="134"/>
      <c r="F45" s="13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34"/>
      <c r="D46" s="153"/>
      <c r="E46" s="134"/>
      <c r="F46" s="13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34"/>
      <c r="D47" s="153"/>
      <c r="E47" s="134"/>
      <c r="F47" s="13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34"/>
      <c r="D48" s="153"/>
      <c r="E48" s="134"/>
      <c r="F48" s="13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34"/>
      <c r="D49" s="153"/>
      <c r="E49" s="134"/>
      <c r="F49" s="13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34"/>
      <c r="D50" s="153"/>
      <c r="E50" s="134"/>
      <c r="F50" s="13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34"/>
      <c r="D51" s="153"/>
      <c r="E51" s="134"/>
      <c r="F51" s="13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34"/>
      <c r="D52" s="153"/>
      <c r="E52" s="134"/>
      <c r="F52" s="13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34"/>
      <c r="D53" s="153"/>
      <c r="E53" s="134"/>
      <c r="F53" s="13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34"/>
      <c r="D54" s="153"/>
      <c r="E54" s="134"/>
      <c r="F54" s="13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34"/>
      <c r="D55" s="153"/>
      <c r="E55" s="134"/>
      <c r="F55" s="13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34"/>
      <c r="D56" s="153"/>
      <c r="E56" s="134"/>
      <c r="F56" s="13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34"/>
      <c r="D57" s="153"/>
      <c r="E57" s="134"/>
      <c r="F57" s="13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34"/>
      <c r="D58" s="153"/>
      <c r="E58" s="134"/>
      <c r="F58" s="13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34"/>
      <c r="D59" s="153"/>
      <c r="E59" s="134"/>
      <c r="F59" s="13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34"/>
      <c r="D60" s="153"/>
      <c r="E60" s="134"/>
      <c r="F60" s="13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34"/>
      <c r="D61" s="153"/>
      <c r="E61" s="134"/>
      <c r="F61" s="13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34"/>
      <c r="D62" s="153"/>
      <c r="E62" s="134"/>
      <c r="F62" s="13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34"/>
      <c r="D63" s="153"/>
      <c r="E63" s="134"/>
      <c r="F63" s="13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34"/>
      <c r="D64" s="153"/>
      <c r="E64" s="134"/>
      <c r="F64" s="13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34"/>
      <c r="D65" s="153"/>
      <c r="E65" s="134"/>
      <c r="F65" s="13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34"/>
      <c r="D66" s="153"/>
      <c r="E66" s="134"/>
      <c r="F66" s="13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34"/>
      <c r="D67" s="153"/>
      <c r="E67" s="134"/>
      <c r="F67" s="13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34"/>
      <c r="D68" s="153"/>
      <c r="E68" s="134"/>
      <c r="F68" s="13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34"/>
      <c r="D69" s="153"/>
      <c r="E69" s="134"/>
      <c r="F69" s="13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34"/>
      <c r="D70" s="153"/>
      <c r="E70" s="134"/>
      <c r="F70" s="13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34"/>
      <c r="D71" s="153"/>
      <c r="E71" s="134"/>
      <c r="F71" s="13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34"/>
      <c r="D72" s="153"/>
      <c r="E72" s="134"/>
      <c r="F72" s="13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34"/>
      <c r="D73" s="153"/>
      <c r="E73" s="134"/>
      <c r="F73" s="13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34"/>
      <c r="D74" s="153"/>
      <c r="E74" s="134"/>
      <c r="F74" s="13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34"/>
      <c r="D75" s="153"/>
      <c r="E75" s="134"/>
      <c r="F75" s="13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34"/>
      <c r="D76" s="153"/>
      <c r="E76" s="134"/>
      <c r="F76" s="13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34"/>
      <c r="D77" s="153"/>
      <c r="E77" s="134"/>
      <c r="F77" s="13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34"/>
      <c r="D78" s="153"/>
      <c r="E78" s="134"/>
      <c r="F78" s="13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34"/>
      <c r="D79" s="153"/>
      <c r="E79" s="134"/>
      <c r="F79" s="13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34"/>
      <c r="D80" s="153"/>
      <c r="E80" s="134"/>
      <c r="F80" s="13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34"/>
      <c r="D81" s="153"/>
      <c r="E81" s="134"/>
      <c r="F81" s="13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34"/>
      <c r="D82" s="153"/>
      <c r="E82" s="134"/>
      <c r="F82" s="13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34"/>
      <c r="D83" s="153"/>
      <c r="E83" s="134"/>
      <c r="F83" s="13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34"/>
      <c r="D84" s="153"/>
      <c r="E84" s="134"/>
      <c r="F84" s="13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34"/>
      <c r="D85" s="153"/>
      <c r="E85" s="134"/>
      <c r="F85" s="13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34"/>
      <c r="D86" s="153"/>
      <c r="E86" s="134"/>
      <c r="F86" s="13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34"/>
      <c r="D87" s="153"/>
      <c r="E87" s="134"/>
      <c r="F87" s="13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34"/>
      <c r="D88" s="153"/>
      <c r="E88" s="134"/>
      <c r="F88" s="13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34"/>
      <c r="D89" s="153"/>
      <c r="E89" s="134"/>
      <c r="F89" s="13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34"/>
      <c r="D90" s="153"/>
      <c r="E90" s="134"/>
      <c r="F90" s="13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34"/>
      <c r="D91" s="153"/>
      <c r="E91" s="134"/>
      <c r="F91" s="13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34"/>
      <c r="D92" s="153"/>
      <c r="E92" s="134"/>
      <c r="F92" s="134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34"/>
      <c r="D93" s="153"/>
      <c r="E93" s="134"/>
      <c r="F93" s="134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34"/>
      <c r="D94" s="153"/>
      <c r="E94" s="134"/>
      <c r="F94" s="134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34"/>
      <c r="D95" s="153"/>
      <c r="E95" s="134"/>
      <c r="F95" s="134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34"/>
      <c r="D96" s="153"/>
      <c r="E96" s="134"/>
      <c r="F96" s="134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XNP6u8Muumejk5U7vzhP/LUoZ/RBiQyrOeNAwM/Y2ThrD4ZrCXNmji7zjyQ3DhL/C5wUuf8ZTtypWAJO3uf6SA==" saltValue="TU8ACcmVAAXGHbZ1RaE+kg==" spinCount="100000" sheet="1" objects="1" scenarios="1"/>
  <mergeCells count="48">
    <mergeCell ref="V10:V11"/>
    <mergeCell ref="U7:U11"/>
    <mergeCell ref="B10:B11"/>
    <mergeCell ref="C10:C11"/>
    <mergeCell ref="D10:D11"/>
    <mergeCell ref="E10:E11"/>
    <mergeCell ref="I7:I11"/>
    <mergeCell ref="T7:T9"/>
    <mergeCell ref="V7:V9"/>
    <mergeCell ref="B7:B9"/>
    <mergeCell ref="C7:C9"/>
    <mergeCell ref="D7:D9"/>
    <mergeCell ref="E7:E9"/>
    <mergeCell ref="J7:J11"/>
    <mergeCell ref="K7:K11"/>
    <mergeCell ref="L10:L11"/>
    <mergeCell ref="M7:M11"/>
    <mergeCell ref="N7:N11"/>
    <mergeCell ref="O7:O11"/>
    <mergeCell ref="P10:P11"/>
    <mergeCell ref="Q10:Q11"/>
    <mergeCell ref="T10:T11"/>
    <mergeCell ref="L7:L9"/>
    <mergeCell ref="Q7:Q9"/>
    <mergeCell ref="P7:P9"/>
    <mergeCell ref="B1:D1"/>
    <mergeCell ref="G5:H5"/>
    <mergeCell ref="B17:G17"/>
    <mergeCell ref="R16:T16"/>
    <mergeCell ref="R15:T15"/>
    <mergeCell ref="B15:G15"/>
    <mergeCell ref="B16:H16"/>
    <mergeCell ref="B12:B13"/>
    <mergeCell ref="C12:C13"/>
    <mergeCell ref="D12:D13"/>
    <mergeCell ref="E12:E13"/>
    <mergeCell ref="I12:I13"/>
    <mergeCell ref="J12:J13"/>
    <mergeCell ref="K12:K13"/>
    <mergeCell ref="L12:L13"/>
    <mergeCell ref="M12:M13"/>
    <mergeCell ref="N12:N13"/>
    <mergeCell ref="O12:O13"/>
    <mergeCell ref="Q12:Q13"/>
    <mergeCell ref="P12:P13"/>
    <mergeCell ref="T12:T13"/>
    <mergeCell ref="U12:U13"/>
    <mergeCell ref="V12:V13"/>
  </mergeCells>
  <conditionalFormatting sqref="R7:R13 G7:H13">
    <cfRule type="notContainsBlanks" dxfId="7" priority="81">
      <formula>LEN(TRIM(G7))&gt;0</formula>
    </cfRule>
    <cfRule type="notContainsBlanks" dxfId="6" priority="82">
      <formula>LEN(TRIM(G7))&gt;0</formula>
    </cfRule>
    <cfRule type="containsBlanks" dxfId="5" priority="84">
      <formula>LEN(TRIM(G7))=0</formula>
    </cfRule>
  </conditionalFormatting>
  <conditionalFormatting sqref="G7:H13">
    <cfRule type="notContainsBlanks" dxfId="4" priority="80">
      <formula>LEN(TRIM(G7))&gt;0</formula>
    </cfRule>
  </conditionalFormatting>
  <conditionalFormatting sqref="T7 T10">
    <cfRule type="cellIs" dxfId="3" priority="3" operator="equal">
      <formula>"NEVYHOVUJE"</formula>
    </cfRule>
    <cfRule type="cellIs" dxfId="2" priority="4" operator="equal">
      <formula>"VYHOVUJE"</formula>
    </cfRule>
  </conditionalFormatting>
  <conditionalFormatting sqref="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J7" xr:uid="{C9369DE5-2385-49FF-A754-5F8F05635E82}">
      <formula1>"ANO,NE"</formula1>
    </dataValidation>
    <dataValidation type="list" allowBlank="1" showInputMessage="1" showErrorMessage="1" sqref="E7" xr:uid="{349A6282-9232-40B5-B155-0C95E3B5B228}">
      <formula1>"ks,bal,sada,m,"</formula1>
    </dataValidation>
  </dataValidations>
  <hyperlinks>
    <hyperlink ref="H6" location="'Výpočetní technika'!B16" display="Odkaz na splnění požadavku Energy star nebo TCO Certified a energetický štítek*" xr:uid="{16BA92D4-1909-456E-8EDF-E625D31B196F}"/>
  </hyperlinks>
  <pageMargins left="0.19685039370078741" right="0.15748031496062992" top="0.17" bottom="0.11811023622047245" header="7.874015748031496E-2" footer="7.874015748031496E-2"/>
  <pageSetup paperSize="9" scale="26" orientation="landscape" r:id="rId1"/>
  <ignoredErrors>
    <ignoredError sqref="S11:S1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2025-07-22T06:18:10Z</cp:lastPrinted>
  <dcterms:created xsi:type="dcterms:W3CDTF">2014-03-05T12:43:32Z</dcterms:created>
  <dcterms:modified xsi:type="dcterms:W3CDTF">2025-08-11T06:48:03Z</dcterms:modified>
</cp:coreProperties>
</file>