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15_NPO\1 výzva\"/>
    </mc:Choice>
  </mc:AlternateContent>
  <xr:revisionPtr revIDLastSave="0" documentId="13_ncr:1_{83B200EA-D807-40EE-A0AF-6E2D8E491D0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 l="1"/>
  <c r="S8" i="1"/>
  <c r="S9" i="1"/>
  <c r="T9" i="1"/>
  <c r="S10" i="1"/>
  <c r="T10" i="1"/>
  <c r="S11" i="1"/>
  <c r="T11" i="1"/>
  <c r="P9" i="1"/>
  <c r="P10" i="1"/>
  <c r="P11" i="1"/>
  <c r="S12" i="1" l="1"/>
  <c r="T12" i="1"/>
  <c r="P12" i="1"/>
  <c r="S7" i="1"/>
  <c r="P7" i="1"/>
  <c r="R15" i="1" l="1"/>
  <c r="Q15" i="1"/>
</calcChain>
</file>

<file path=xl/sharedStrings.xml><?xml version="1.0" encoding="utf-8"?>
<sst xmlns="http://schemas.openxmlformats.org/spreadsheetml/2006/main" count="62" uniqueCount="52">
  <si>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</si>
  <si>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</si>
  <si>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</si>
  <si>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</si>
  <si>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</si>
  <si>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</si>
  <si>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</si>
  <si>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</si>
  <si>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</si>
  <si>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</si>
  <si>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</si>
  <si>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30237000-9 - Součásti, příslušenství a doplňky pro počítače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</si>
  <si>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</si>
  <si>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</si>
  <si>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</si>
  <si>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</si>
  <si>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</si>
  <si>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</si>
  <si>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</si>
  <si>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</si>
  <si>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</si>
  <si>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</si>
  <si>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</si>
  <si>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</si>
  <si>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</si>
  <si>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</si>
  <si>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</si>
  <si>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 xml:space="preserve">30200000-1 - Počítače </t>
  </si>
  <si>
    <t>Obchodní název + typ, příp. i druh poskytnuté licence (tj. „nová“ nebo „druhotná“) operačního systému + délka záruky</t>
  </si>
  <si>
    <t>ks</t>
  </si>
  <si>
    <t>NE</t>
  </si>
  <si>
    <t xml:space="preserve">Příloha č. 2 Kupní smlouvy - technická specifikace
Výpočetní technika (III.) 115 - 2025 </t>
  </si>
  <si>
    <r>
      <t xml:space="preserve">Pokud financováno z projektových prostředků, pak </t>
    </r>
    <r>
      <rPr>
        <b/>
        <sz val="11"/>
        <color rgb="FFEE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</t>
    </r>
    <r>
      <rPr>
        <b/>
        <sz val="11"/>
        <color rgb="FFEE0000"/>
        <rFont val="Calibri"/>
        <family val="2"/>
        <charset val="238"/>
        <scheme val="minor"/>
      </rPr>
      <t xml:space="preserve"> 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</si>
  <si>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Národní plán obnovy pro oblast vysokých škol pro roky 2023–2025
Název projektu: ZČU 2025: Směrem k udržitelné univerzitě (NPO 7.4)
Číslo projektu: NPO_ZCU_MSMT-2140/2024-4</t>
  </si>
  <si>
    <t>ANO</t>
  </si>
  <si>
    <t>Výkonný počítač</t>
  </si>
  <si>
    <t>Webkamera: Maximální rozlišení videa: Full HD při 30 fps, podpora H.264 komprese,  objektiv: skleněný objektiv s automatickým ostřením, světelnost objektivu: f/2.0 nebo lepší, úhel záběru: minimálně 78°, 2 směrové mikrofony, krytka objektivu</t>
  </si>
  <si>
    <t>Společná faktura</t>
  </si>
  <si>
    <t>28 dní</t>
  </si>
  <si>
    <t>Milan Mašek,
Tel.: 37763 8418,
728 099 999</t>
  </si>
  <si>
    <t>Univerzitní 22, 
301 00 Plzeň,
Fakulta strojní - Katedra průmyslového inženýrství a managementu,
místnost UL 301</t>
  </si>
  <si>
    <r>
      <rPr>
        <b/>
        <sz val="11"/>
        <color theme="1"/>
        <rFont val="Calibri"/>
        <family val="2"/>
        <charset val="238"/>
        <scheme val="minor"/>
      </rPr>
      <t xml:space="preserve">Operační systém </t>
    </r>
    <r>
      <rPr>
        <sz val="11"/>
        <color theme="1"/>
        <rFont val="Calibri"/>
        <family val="2"/>
        <charset val="238"/>
        <scheme val="minor"/>
      </rPr>
      <t>Windows 11 Pro, předinstalovaný (nesmí to být licence typu K12 (EDU)).
OS Windows požadujeme z důvodu kompatibility s interními aplikacemi ZČU (Stag, Magion,...).</t>
    </r>
  </si>
  <si>
    <t>Monitor: 27", 
rozlišení: Full HD 1920 x 1080, 
panel: IPS, 
obnovovací frekvence 100Hz, 
odezva max. 4ms, 
flicker-free, FreeSync, nastavitelná výška, pivot, matný nebo antireflexní, 
výstupy: HDMI, DP, VGA, 4x USB-A.</t>
  </si>
  <si>
    <t>Záložní zdroj: Výkon: min. 550W / 1000VA, LCD displej, topologie line-interactive, automatická regulace napětí (AVR), ochrana datových linek.</t>
  </si>
  <si>
    <t>HDD: Formát: 3,5".
Rozhraní: SATA III.
Kapacita: min. 18 TB.
Typ zápisu: CMR.
Otáčky: min. 7200 ot./min. 
MTBF min. 2.5 mil hod. 
Určeno pro enterprise sektor a provoz 24/7.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</si>
  <si>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EE0000"/>
        <rFont val="Calibri"/>
        <family val="2"/>
        <charset val="238"/>
        <scheme val="minor"/>
      </rPr>
      <t>*</t>
    </r>
  </si>
  <si>
    <t>Monitor 27" (k pol.č. 1)</t>
  </si>
  <si>
    <t>Záložní zdroj (k pol.č. 1)</t>
  </si>
  <si>
    <t>HDD (k pol.č. 1)</t>
  </si>
  <si>
    <t>Webkamera (k pol.č. 1)</t>
  </si>
  <si>
    <t>vše k položce č. 1 (poptáváme 9ks PC a jen 3ks monitorů z důvodu, že na katedře již 6ks nevyužitých monitorů máme)</t>
  </si>
  <si>
    <r>
      <rPr>
        <b/>
        <sz val="11"/>
        <color theme="1"/>
        <rFont val="Calibri"/>
        <family val="2"/>
        <charset val="238"/>
        <scheme val="minor"/>
      </rPr>
      <t>Procesor:</t>
    </r>
    <r>
      <rPr>
        <sz val="11"/>
        <color theme="1"/>
        <rFont val="Calibri"/>
        <family val="2"/>
        <charset val="238"/>
        <scheme val="minor"/>
      </rPr>
      <t xml:space="preserve"> min. 12 jader, výkon min. 54 600 bodů dle CPU passmark, TDP max. 120W.
</t>
    </r>
    <r>
      <rPr>
        <b/>
        <sz val="11"/>
        <rFont val="Calibri"/>
        <family val="2"/>
        <charset val="238"/>
        <scheme val="minor"/>
      </rPr>
      <t>Chladič:</t>
    </r>
    <r>
      <rPr>
        <sz val="11"/>
        <color theme="1"/>
        <rFont val="Calibri"/>
        <family val="2"/>
        <charset val="238"/>
        <scheme val="minor"/>
      </rPr>
      <t xml:space="preserve"> Výkon min. 210W TDP, výška max. 161 mm, min. 6x heatpipe, FDB ložiska, hlučnost ma</t>
    </r>
    <r>
      <rPr>
        <sz val="11"/>
        <rFont val="Calibri"/>
        <family val="2"/>
        <charset val="238"/>
        <scheme val="minor"/>
      </rPr>
      <t>x. 30db</t>
    </r>
    <r>
      <rPr>
        <sz val="11"/>
        <color theme="1"/>
        <rFont val="Calibri"/>
        <family val="2"/>
        <charset val="238"/>
        <scheme val="minor"/>
      </rPr>
      <t xml:space="preserve">.
</t>
    </r>
    <r>
      <rPr>
        <b/>
        <sz val="11"/>
        <color theme="1"/>
        <rFont val="Calibri"/>
        <family val="2"/>
        <charset val="238"/>
        <scheme val="minor"/>
      </rPr>
      <t>Základní deska</t>
    </r>
    <r>
      <rPr>
        <sz val="11"/>
        <color theme="1"/>
        <rFont val="Calibri"/>
        <family val="2"/>
        <charset val="238"/>
        <scheme val="minor"/>
      </rPr>
      <t xml:space="preserve">: 
   Formát ATX, 
   Konektory interní: min. 2x M.2 PCIe 4.0, 2x M.2 PCIe 5.0, 1x PCIe 3.0, 1x PCIe 4.0, 1x PCIe 5.0 x16, 4x Serial ATA III, 4x USB 5Gbps Type A, 1x USB 20Gbps Type C;
   Konektory externí: min. 3x USB 5Gbps Type A, 2x USB 10Gbps Type A, 1x USB 10Gbps Type C, 2x USB 40Gbps Type C; 
   4x DDR5 max. kapacita alespoň 256GB, podpora RAID 0,1,5,10; 
   Konektivita: Wi-Fi 7, Bluetooth 5.4, 5G LAN.
</t>
    </r>
    <r>
      <rPr>
        <b/>
        <sz val="11"/>
        <color theme="1"/>
        <rFont val="Calibri"/>
        <family val="2"/>
        <charset val="238"/>
        <scheme val="minor"/>
      </rPr>
      <t>Paměť:</t>
    </r>
    <r>
      <rPr>
        <sz val="11"/>
        <color theme="1"/>
        <rFont val="Calibri"/>
        <family val="2"/>
        <charset val="238"/>
        <scheme val="minor"/>
      </rPr>
      <t xml:space="preserve"> 64GB KIT DDR5 6000MHz, CL30 nebo lepší, certifikace XMP 3.0 a AMD EXPO.
</t>
    </r>
    <r>
      <rPr>
        <b/>
        <sz val="11"/>
        <color theme="1"/>
        <rFont val="Calibri"/>
        <family val="2"/>
        <charset val="238"/>
        <scheme val="minor"/>
      </rPr>
      <t xml:space="preserve">SSD Disk: </t>
    </r>
    <r>
      <rPr>
        <sz val="11"/>
        <color theme="1"/>
        <rFont val="Calibri"/>
        <family val="2"/>
        <charset val="238"/>
        <scheme val="minor"/>
      </rPr>
      <t xml:space="preserve">min. 1TB, rozhraní M.2 PCIe NVMe, Rychlost náhodného čtení: min. 1200000 IOPS, Životnost: min. 600 TBW.
</t>
    </r>
    <r>
      <rPr>
        <b/>
        <sz val="11"/>
        <color theme="1"/>
        <rFont val="Calibri"/>
        <family val="2"/>
        <charset val="238"/>
        <scheme val="minor"/>
      </rPr>
      <t>VGA</t>
    </r>
    <r>
      <rPr>
        <sz val="11"/>
        <color theme="1"/>
        <rFont val="Calibri"/>
        <family val="2"/>
        <charset val="238"/>
        <scheme val="minor"/>
      </rPr>
      <t xml:space="preserve">: min. 16GB DDR7, výkon: min. 32 700 bodů dle g3d passmark, rozhraní: PCIe 5.0 x16, chladič: aktivní, tříslotový, 3x ventilátor; výstupy: HDMI 2.1b + DP 2.1; TDP max. 300W.
</t>
    </r>
    <r>
      <rPr>
        <b/>
        <sz val="11"/>
        <color theme="1"/>
        <rFont val="Calibri"/>
        <family val="2"/>
        <charset val="238"/>
        <scheme val="minor"/>
      </rPr>
      <t>Case:</t>
    </r>
    <r>
      <rPr>
        <sz val="11"/>
        <color theme="1"/>
        <rFont val="Calibri"/>
        <family val="2"/>
        <charset val="238"/>
        <scheme val="minor"/>
      </rPr>
      <t xml:space="preserve"> Middle Tower, 5x osazené 140 mm PWM ventilátory, podpora délky VGA až 410 mm, průhledná bočnice, prachové filtry, barva: černá, konektory na horním panelu: 2x USB 3.0 Type-A, 1x USB-C, 1x sluchátkový výstup, 1x vstup pro mikrofon.
</t>
    </r>
    <r>
      <rPr>
        <b/>
        <sz val="11"/>
        <color theme="1"/>
        <rFont val="Calibri"/>
        <family val="2"/>
        <charset val="238"/>
        <scheme val="minor"/>
      </rPr>
      <t>Zdroj</t>
    </r>
    <r>
      <rPr>
        <sz val="11"/>
        <color theme="1"/>
        <rFont val="Calibri"/>
        <family val="2"/>
        <charset val="238"/>
        <scheme val="minor"/>
      </rPr>
      <t xml:space="preserve">: alespoň 850W, certifikace 80 PLUS Gold, podpora ATX 3.1 a PCIe 5.1, FDB ventilátor s hybridním režimem, plně modulární, 1x 12VHPWR konektor nativně,  min. 6x PCI-Express 6+2pin, hloubka max. 140 mm.
</t>
    </r>
    <r>
      <rPr>
        <b/>
        <sz val="11"/>
        <color theme="1"/>
        <rFont val="Calibri"/>
        <family val="2"/>
        <charset val="238"/>
        <scheme val="minor"/>
      </rPr>
      <t xml:space="preserve">Klávesnice+myš: </t>
    </r>
    <r>
      <rPr>
        <sz val="11"/>
        <color theme="1"/>
        <rFont val="Calibri"/>
        <family val="2"/>
        <charset val="238"/>
        <scheme val="minor"/>
      </rPr>
      <t xml:space="preserve">bezdrátový set klávesnice a myši, připojení: 2,4 GHz bezdrátové, pomocí jednoho USB přijímače, musí fungovat všech 9 setů v jedné místnosti bez kolizí a rušení, unifying ready, dvouřádkový enter, výdrž klávesnice až 36 měsíců, myši až 18 měsíců.
</t>
    </r>
    <r>
      <rPr>
        <b/>
        <sz val="11"/>
        <color theme="1"/>
        <rFont val="Calibri"/>
        <family val="2"/>
        <charset val="238"/>
        <scheme val="minor"/>
      </rPr>
      <t>Záruka na sestavu:</t>
    </r>
    <r>
      <rPr>
        <sz val="11"/>
        <color theme="1"/>
        <rFont val="Calibri"/>
        <family val="2"/>
        <charset val="238"/>
        <scheme val="minor"/>
      </rPr>
      <t xml:space="preserve"> 2 roky.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</si>
</sst>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b/>
      <sz val="11"/>
      <color rgb="FFEE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0" fillId="0" borderId="0"/>
    <xf numFmtId="0" fontId="11" fillId="0" borderId="0"/>
    <xf numFmtId="0" fontId="28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0" xfId="0" applyProtection="1"/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7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29" fillId="4" borderId="4" xfId="3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22" xfId="0" applyNumberForma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left" vertical="center" wrapText="1" indent="1"/>
    </xf>
    <xf numFmtId="0" fontId="31" fillId="4" borderId="23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15" fillId="6" borderId="21" xfId="0" applyFont="1" applyFill="1" applyBorder="1" applyAlignment="1" applyProtection="1">
      <alignment horizontal="center" vertical="center" wrapText="1"/>
    </xf>
    <xf numFmtId="0" fontId="6" fillId="6" borderId="21" xfId="0" applyFont="1" applyFill="1" applyBorder="1" applyAlignment="1" applyProtection="1">
      <alignment horizontal="center" vertical="center" wrapText="1"/>
    </xf>
    <xf numFmtId="0" fontId="12" fillId="3" borderId="21" xfId="0" applyFont="1" applyFill="1" applyBorder="1" applyAlignment="1" applyProtection="1">
      <alignment horizontal="center" vertical="center" wrapText="1"/>
    </xf>
    <xf numFmtId="164" fontId="0" fillId="0" borderId="21" xfId="0" applyNumberFormat="1" applyBorder="1" applyAlignment="1" applyProtection="1">
      <alignment horizontal="right" vertical="center" indent="1"/>
    </xf>
    <xf numFmtId="164" fontId="0" fillId="3" borderId="21" xfId="0" applyNumberFormat="1" applyFill="1" applyBorder="1" applyAlignment="1" applyProtection="1">
      <alignment horizontal="right" vertical="center" indent="1"/>
    </xf>
    <xf numFmtId="165" fontId="0" fillId="0" borderId="23" xfId="0" applyNumberFormat="1" applyBorder="1" applyAlignment="1" applyProtection="1">
      <alignment horizontal="right" vertical="center" indent="1"/>
    </xf>
    <xf numFmtId="0" fontId="0" fillId="0" borderId="21" xfId="0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left" vertical="center" wrapText="1" indent="1"/>
    </xf>
    <xf numFmtId="0" fontId="26" fillId="4" borderId="1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3" fontId="0" fillId="2" borderId="19" xfId="0" applyNumberForma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3" fontId="0" fillId="3" borderId="20" xfId="0" applyNumberFormat="1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left" vertical="center" wrapText="1" indent="1"/>
    </xf>
    <xf numFmtId="0" fontId="26" fillId="4" borderId="20" xfId="0" applyFont="1" applyFill="1" applyBorder="1" applyAlignment="1" applyProtection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right" vertical="center" indent="1"/>
    </xf>
    <xf numFmtId="164" fontId="0" fillId="3" borderId="20" xfId="0" applyNumberFormat="1" applyFill="1" applyBorder="1" applyAlignment="1" applyProtection="1">
      <alignment horizontal="right" vertical="center" indent="1"/>
    </xf>
    <xf numFmtId="165" fontId="0" fillId="0" borderId="20" xfId="0" applyNumberFormat="1" applyBorder="1" applyAlignment="1" applyProtection="1">
      <alignment horizontal="right" vertical="center" indent="1"/>
    </xf>
    <xf numFmtId="0" fontId="0" fillId="0" borderId="20" xfId="0" applyBorder="1" applyAlignment="1" applyProtection="1">
      <alignment horizontal="center" vertical="center"/>
    </xf>
    <xf numFmtId="0" fontId="10" fillId="3" borderId="18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left" vertical="center" wrapText="1" indent="1"/>
    </xf>
    <xf numFmtId="0" fontId="26" fillId="4" borderId="15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5" fillId="0" borderId="0" xfId="2" applyFont="1" applyAlignment="1" applyProtection="1">
      <alignment horizontal="lef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24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8" fillId="0" borderId="0" xfId="0" applyFont="1" applyAlignment="1" applyProtection="1">
      <alignment horizontal="left" vertical="center" wrapText="1"/>
    </xf>
    <xf numFmtId="0" fontId="16" fillId="4" borderId="23" xfId="0" applyFont="1" applyFill="1" applyBorder="1" applyAlignment="1" applyProtection="1">
      <alignment horizontal="left" vertical="center" wrapText="1" indent="1"/>
      <protection locked="0"/>
    </xf>
    <xf numFmtId="0" fontId="16" fillId="4" borderId="17" xfId="0" applyFont="1" applyFill="1" applyBorder="1" applyAlignment="1" applyProtection="1">
      <alignment horizontal="left" vertical="center" wrapText="1" indent="1"/>
      <protection locked="0"/>
    </xf>
    <xf numFmtId="0" fontId="16" fillId="4" borderId="20" xfId="0" applyFont="1" applyFill="1" applyBorder="1" applyAlignment="1" applyProtection="1">
      <alignment horizontal="left" vertical="center" wrapText="1" indent="1"/>
      <protection locked="0"/>
    </xf>
    <xf numFmtId="0" fontId="16" fillId="4" borderId="15" xfId="0" applyFont="1" applyFill="1" applyBorder="1" applyAlignment="1" applyProtection="1">
      <alignment horizontal="left" vertical="center" wrapText="1" indent="1"/>
      <protection locked="0"/>
    </xf>
    <xf numFmtId="164" fontId="16" fillId="4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5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2"/>
  <sheetViews>
    <sheetView tabSelected="1" topLeftCell="E1" zoomScaleNormal="100" workbookViewId="0">
      <selection activeCell="G7" sqref="G7:G12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42.42578125" style="4" customWidth="1"/>
    <col min="4" max="4" width="12.28515625" style="125" customWidth="1"/>
    <col min="5" max="5" width="10.5703125" style="22" customWidth="1"/>
    <col min="6" max="6" width="149.85546875" style="4" customWidth="1"/>
    <col min="7" max="7" width="32.42578125" style="6" customWidth="1"/>
    <col min="8" max="8" width="29.85546875" style="6" customWidth="1"/>
    <col min="9" max="9" width="20.85546875" style="6" customWidth="1"/>
    <col min="10" max="10" width="16.140625" style="4" customWidth="1"/>
    <col min="11" max="11" width="64" style="1" customWidth="1"/>
    <col min="12" max="12" width="28.42578125" style="1" customWidth="1"/>
    <col min="13" max="13" width="23.28515625" style="1" customWidth="1"/>
    <col min="14" max="14" width="39.28515625" style="6" customWidth="1"/>
    <col min="15" max="15" width="27.28515625" style="6" customWidth="1"/>
    <col min="16" max="16" width="21.5703125" style="6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22.85546875" style="1" customWidth="1"/>
    <col min="21" max="21" width="31.7109375" style="1" hidden="1" customWidth="1"/>
    <col min="22" max="22" width="42.85546875" style="17" customWidth="1"/>
    <col min="23" max="16384" width="9.140625" style="1"/>
  </cols>
  <sheetData>
    <row r="1" spans="1:22" ht="40.9" customHeight="1" x14ac:dyDescent="0.25">
      <c r="B1" s="2" t="s">
        <v>31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12</v>
      </c>
      <c r="D6" s="29" t="s">
        <v>4</v>
      </c>
      <c r="E6" s="29" t="s">
        <v>13</v>
      </c>
      <c r="F6" s="29" t="s">
        <v>14</v>
      </c>
      <c r="G6" s="30" t="s">
        <v>28</v>
      </c>
      <c r="H6" s="31" t="s">
        <v>45</v>
      </c>
      <c r="I6" s="32" t="s">
        <v>15</v>
      </c>
      <c r="J6" s="29" t="s">
        <v>16</v>
      </c>
      <c r="K6" s="29" t="s">
        <v>32</v>
      </c>
      <c r="L6" s="33" t="s">
        <v>17</v>
      </c>
      <c r="M6" s="34" t="s">
        <v>18</v>
      </c>
      <c r="N6" s="33" t="s">
        <v>19</v>
      </c>
      <c r="O6" s="29" t="s">
        <v>25</v>
      </c>
      <c r="P6" s="33" t="s">
        <v>20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21</v>
      </c>
      <c r="V6" s="33" t="s">
        <v>22</v>
      </c>
    </row>
    <row r="7" spans="1:22" ht="313.5" customHeight="1" thickTop="1" x14ac:dyDescent="0.25">
      <c r="A7" s="37"/>
      <c r="B7" s="38">
        <v>1</v>
      </c>
      <c r="C7" s="39" t="s">
        <v>35</v>
      </c>
      <c r="D7" s="40">
        <v>9</v>
      </c>
      <c r="E7" s="41" t="s">
        <v>29</v>
      </c>
      <c r="F7" s="42" t="s">
        <v>51</v>
      </c>
      <c r="G7" s="127"/>
      <c r="H7" s="43" t="s">
        <v>30</v>
      </c>
      <c r="I7" s="44" t="s">
        <v>37</v>
      </c>
      <c r="J7" s="45" t="s">
        <v>34</v>
      </c>
      <c r="K7" s="46" t="s">
        <v>33</v>
      </c>
      <c r="L7" s="47"/>
      <c r="M7" s="48" t="s">
        <v>39</v>
      </c>
      <c r="N7" s="48" t="s">
        <v>40</v>
      </c>
      <c r="O7" s="49" t="s">
        <v>38</v>
      </c>
      <c r="P7" s="50">
        <f>D7*Q7</f>
        <v>487800</v>
      </c>
      <c r="Q7" s="51">
        <v>54200</v>
      </c>
      <c r="R7" s="131"/>
      <c r="S7" s="52">
        <f>D7*R7</f>
        <v>0</v>
      </c>
      <c r="T7" s="53" t="str">
        <f>IF(R7+R8, IF(R7+R8&gt;Q7,"NEVYHOVUJE","VYHOVUJE")," ")</f>
        <v xml:space="preserve"> </v>
      </c>
      <c r="U7" s="54" t="s">
        <v>50</v>
      </c>
      <c r="V7" s="55" t="s">
        <v>27</v>
      </c>
    </row>
    <row r="8" spans="1:22" ht="63.75" customHeight="1" x14ac:dyDescent="0.25">
      <c r="A8" s="37"/>
      <c r="B8" s="56"/>
      <c r="C8" s="57"/>
      <c r="D8" s="58"/>
      <c r="E8" s="59"/>
      <c r="F8" s="60" t="s">
        <v>41</v>
      </c>
      <c r="G8" s="128"/>
      <c r="H8" s="61" t="s">
        <v>30</v>
      </c>
      <c r="I8" s="62"/>
      <c r="J8" s="63"/>
      <c r="K8" s="62"/>
      <c r="L8" s="64"/>
      <c r="M8" s="65"/>
      <c r="N8" s="65"/>
      <c r="O8" s="66"/>
      <c r="P8" s="67"/>
      <c r="Q8" s="68"/>
      <c r="R8" s="132"/>
      <c r="S8" s="69">
        <f>D7*R8</f>
        <v>0</v>
      </c>
      <c r="T8" s="70"/>
      <c r="U8" s="71"/>
      <c r="V8" s="72"/>
    </row>
    <row r="9" spans="1:22" ht="137.25" customHeight="1" x14ac:dyDescent="0.25">
      <c r="A9" s="37"/>
      <c r="B9" s="73">
        <v>2</v>
      </c>
      <c r="C9" s="74" t="s">
        <v>46</v>
      </c>
      <c r="D9" s="75">
        <v>3</v>
      </c>
      <c r="E9" s="76" t="s">
        <v>29</v>
      </c>
      <c r="F9" s="77" t="s">
        <v>42</v>
      </c>
      <c r="G9" s="129"/>
      <c r="H9" s="78" t="s">
        <v>30</v>
      </c>
      <c r="I9" s="62"/>
      <c r="J9" s="63"/>
      <c r="K9" s="62"/>
      <c r="L9" s="64"/>
      <c r="M9" s="65"/>
      <c r="N9" s="79"/>
      <c r="O9" s="66"/>
      <c r="P9" s="80">
        <f>D9*Q9</f>
        <v>13500</v>
      </c>
      <c r="Q9" s="81">
        <v>4500</v>
      </c>
      <c r="R9" s="133"/>
      <c r="S9" s="82">
        <f>D9*R9</f>
        <v>0</v>
      </c>
      <c r="T9" s="83" t="str">
        <f t="shared" ref="T9:T11" si="0">IF(ISNUMBER(R9), IF(R9&gt;Q9,"NEVYHOVUJE","VYHOVUJE")," ")</f>
        <v xml:space="preserve"> </v>
      </c>
      <c r="U9" s="71"/>
      <c r="V9" s="84" t="s">
        <v>11</v>
      </c>
    </row>
    <row r="10" spans="1:22" ht="52.5" customHeight="1" x14ac:dyDescent="0.25">
      <c r="A10" s="37"/>
      <c r="B10" s="73">
        <v>3</v>
      </c>
      <c r="C10" s="74" t="s">
        <v>47</v>
      </c>
      <c r="D10" s="75">
        <v>2</v>
      </c>
      <c r="E10" s="76" t="s">
        <v>29</v>
      </c>
      <c r="F10" s="77" t="s">
        <v>43</v>
      </c>
      <c r="G10" s="129"/>
      <c r="H10" s="78" t="s">
        <v>30</v>
      </c>
      <c r="I10" s="62"/>
      <c r="J10" s="63"/>
      <c r="K10" s="62"/>
      <c r="L10" s="64"/>
      <c r="M10" s="65"/>
      <c r="N10" s="79"/>
      <c r="O10" s="66"/>
      <c r="P10" s="80">
        <f>D10*Q10</f>
        <v>5000</v>
      </c>
      <c r="Q10" s="81">
        <v>2500</v>
      </c>
      <c r="R10" s="133"/>
      <c r="S10" s="82">
        <f>D10*R10</f>
        <v>0</v>
      </c>
      <c r="T10" s="83" t="str">
        <f t="shared" si="0"/>
        <v xml:space="preserve"> </v>
      </c>
      <c r="U10" s="71"/>
      <c r="V10" s="85"/>
    </row>
    <row r="11" spans="1:22" ht="134.25" customHeight="1" x14ac:dyDescent="0.25">
      <c r="A11" s="37"/>
      <c r="B11" s="73">
        <v>4</v>
      </c>
      <c r="C11" s="74" t="s">
        <v>48</v>
      </c>
      <c r="D11" s="75">
        <v>2</v>
      </c>
      <c r="E11" s="76" t="s">
        <v>29</v>
      </c>
      <c r="F11" s="77" t="s">
        <v>44</v>
      </c>
      <c r="G11" s="129"/>
      <c r="H11" s="78" t="s">
        <v>30</v>
      </c>
      <c r="I11" s="62"/>
      <c r="J11" s="63"/>
      <c r="K11" s="62"/>
      <c r="L11" s="64"/>
      <c r="M11" s="65"/>
      <c r="N11" s="79"/>
      <c r="O11" s="66"/>
      <c r="P11" s="80">
        <f>D11*Q11</f>
        <v>16000</v>
      </c>
      <c r="Q11" s="81">
        <v>8000</v>
      </c>
      <c r="R11" s="133"/>
      <c r="S11" s="82">
        <f>D11*R11</f>
        <v>0</v>
      </c>
      <c r="T11" s="83" t="str">
        <f t="shared" si="0"/>
        <v xml:space="preserve"> </v>
      </c>
      <c r="U11" s="71"/>
      <c r="V11" s="85"/>
    </row>
    <row r="12" spans="1:22" ht="63" customHeight="1" thickBot="1" x14ac:dyDescent="0.3">
      <c r="A12" s="37"/>
      <c r="B12" s="86">
        <v>5</v>
      </c>
      <c r="C12" s="87" t="s">
        <v>49</v>
      </c>
      <c r="D12" s="88">
        <v>2</v>
      </c>
      <c r="E12" s="89" t="s">
        <v>29</v>
      </c>
      <c r="F12" s="90" t="s">
        <v>36</v>
      </c>
      <c r="G12" s="130"/>
      <c r="H12" s="91" t="s">
        <v>30</v>
      </c>
      <c r="I12" s="92"/>
      <c r="J12" s="93"/>
      <c r="K12" s="92"/>
      <c r="L12" s="94"/>
      <c r="M12" s="95"/>
      <c r="N12" s="96"/>
      <c r="O12" s="97"/>
      <c r="P12" s="98">
        <f>D12*Q12</f>
        <v>3400</v>
      </c>
      <c r="Q12" s="99">
        <v>1700</v>
      </c>
      <c r="R12" s="134"/>
      <c r="S12" s="100">
        <f>D12*R12</f>
        <v>0</v>
      </c>
      <c r="T12" s="101" t="str">
        <f t="shared" ref="T12" si="1">IF(ISNUMBER(R12), IF(R12&gt;Q12,"NEVYHOVUJE","VYHOVUJE")," ")</f>
        <v xml:space="preserve"> </v>
      </c>
      <c r="U12" s="102"/>
      <c r="V12" s="103"/>
    </row>
    <row r="13" spans="1:22" ht="17.45" customHeight="1" thickTop="1" thickBot="1" x14ac:dyDescent="0.3">
      <c r="B13" s="104"/>
      <c r="C13" s="1"/>
      <c r="D13" s="1"/>
      <c r="E13" s="1"/>
      <c r="F13" s="1"/>
      <c r="G13" s="1"/>
      <c r="H13" s="1"/>
      <c r="I13" s="1"/>
      <c r="J13" s="1"/>
      <c r="N13" s="1"/>
      <c r="O13" s="1"/>
      <c r="P13" s="1"/>
    </row>
    <row r="14" spans="1:22" ht="51.75" customHeight="1" thickTop="1" thickBot="1" x14ac:dyDescent="0.3">
      <c r="B14" s="105" t="s">
        <v>24</v>
      </c>
      <c r="C14" s="105"/>
      <c r="D14" s="105"/>
      <c r="E14" s="105"/>
      <c r="F14" s="105"/>
      <c r="G14" s="105"/>
      <c r="H14" s="106"/>
      <c r="I14" s="106"/>
      <c r="J14" s="107"/>
      <c r="K14" s="107"/>
      <c r="L14" s="27"/>
      <c r="M14" s="27"/>
      <c r="N14" s="27"/>
      <c r="O14" s="108"/>
      <c r="P14" s="108"/>
      <c r="Q14" s="109" t="s">
        <v>9</v>
      </c>
      <c r="R14" s="110" t="s">
        <v>10</v>
      </c>
      <c r="S14" s="111"/>
      <c r="T14" s="112"/>
      <c r="U14" s="113"/>
      <c r="V14" s="114"/>
    </row>
    <row r="15" spans="1:22" ht="50.45" customHeight="1" thickTop="1" thickBot="1" x14ac:dyDescent="0.3">
      <c r="B15" s="115" t="s">
        <v>23</v>
      </c>
      <c r="C15" s="115"/>
      <c r="D15" s="115"/>
      <c r="E15" s="115"/>
      <c r="F15" s="115"/>
      <c r="G15" s="115"/>
      <c r="H15" s="115"/>
      <c r="I15" s="116"/>
      <c r="L15" s="7"/>
      <c r="M15" s="7"/>
      <c r="N15" s="7"/>
      <c r="O15" s="117"/>
      <c r="P15" s="117"/>
      <c r="Q15" s="118">
        <f>SUM(P7:P12)</f>
        <v>525700</v>
      </c>
      <c r="R15" s="119">
        <f>SUM(S7:S12)</f>
        <v>0</v>
      </c>
      <c r="S15" s="120"/>
      <c r="T15" s="121"/>
    </row>
    <row r="16" spans="1:22" ht="15.75" thickTop="1" x14ac:dyDescent="0.25">
      <c r="B16" s="122" t="s">
        <v>26</v>
      </c>
      <c r="C16" s="122"/>
      <c r="D16" s="122"/>
      <c r="E16" s="122"/>
      <c r="F16" s="122"/>
      <c r="G16" s="122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2:19" x14ac:dyDescent="0.25">
      <c r="B17" s="123"/>
      <c r="C17" s="123"/>
      <c r="D17" s="123"/>
      <c r="E17" s="123"/>
      <c r="F17" s="123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2:19" x14ac:dyDescent="0.25">
      <c r="B18" s="123"/>
      <c r="C18" s="123"/>
      <c r="D18" s="123"/>
      <c r="E18" s="123"/>
      <c r="F18" s="123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2:19" x14ac:dyDescent="0.25">
      <c r="B19" s="123"/>
      <c r="C19" s="123"/>
      <c r="D19" s="123"/>
      <c r="E19" s="123"/>
      <c r="F19" s="123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2:19" ht="19.899999999999999" customHeight="1" x14ac:dyDescent="0.25">
      <c r="C20" s="107"/>
      <c r="D20" s="124"/>
      <c r="E20" s="107"/>
      <c r="F20" s="107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19" ht="19.899999999999999" customHeight="1" x14ac:dyDescent="0.25">
      <c r="H21" s="12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19" ht="19.899999999999999" customHeight="1" x14ac:dyDescent="0.25">
      <c r="C22" s="107"/>
      <c r="D22" s="124"/>
      <c r="E22" s="107"/>
      <c r="F22" s="107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19" ht="19.899999999999999" customHeight="1" x14ac:dyDescent="0.25">
      <c r="C23" s="107"/>
      <c r="D23" s="124"/>
      <c r="E23" s="107"/>
      <c r="F23" s="107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19" ht="19.899999999999999" customHeight="1" x14ac:dyDescent="0.25">
      <c r="C24" s="107"/>
      <c r="D24" s="124"/>
      <c r="E24" s="107"/>
      <c r="F24" s="107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19" ht="19.899999999999999" customHeight="1" x14ac:dyDescent="0.25">
      <c r="C25" s="107"/>
      <c r="D25" s="124"/>
      <c r="E25" s="107"/>
      <c r="F25" s="107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19" ht="19.899999999999999" customHeight="1" x14ac:dyDescent="0.25">
      <c r="C26" s="107"/>
      <c r="D26" s="124"/>
      <c r="E26" s="107"/>
      <c r="F26" s="107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19" ht="19.899999999999999" customHeight="1" x14ac:dyDescent="0.25">
      <c r="C27" s="107"/>
      <c r="D27" s="124"/>
      <c r="E27" s="107"/>
      <c r="F27" s="107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19" ht="19.899999999999999" customHeight="1" x14ac:dyDescent="0.25">
      <c r="C28" s="107"/>
      <c r="D28" s="124"/>
      <c r="E28" s="107"/>
      <c r="F28" s="107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19" ht="19.899999999999999" customHeight="1" x14ac:dyDescent="0.25">
      <c r="C29" s="107"/>
      <c r="D29" s="124"/>
      <c r="E29" s="107"/>
      <c r="F29" s="107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19" ht="19.899999999999999" customHeight="1" x14ac:dyDescent="0.25">
      <c r="C30" s="107"/>
      <c r="D30" s="124"/>
      <c r="E30" s="107"/>
      <c r="F30" s="107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19" ht="19.899999999999999" customHeight="1" x14ac:dyDescent="0.25">
      <c r="C31" s="107"/>
      <c r="D31" s="124"/>
      <c r="E31" s="107"/>
      <c r="F31" s="107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19" ht="19.899999999999999" customHeight="1" x14ac:dyDescent="0.25">
      <c r="C32" s="107"/>
      <c r="D32" s="124"/>
      <c r="E32" s="107"/>
      <c r="F32" s="107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07"/>
      <c r="D33" s="124"/>
      <c r="E33" s="107"/>
      <c r="F33" s="107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07"/>
      <c r="D34" s="124"/>
      <c r="E34" s="107"/>
      <c r="F34" s="107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07"/>
      <c r="D35" s="124"/>
      <c r="E35" s="107"/>
      <c r="F35" s="107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07"/>
      <c r="D36" s="124"/>
      <c r="E36" s="107"/>
      <c r="F36" s="107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07"/>
      <c r="D37" s="124"/>
      <c r="E37" s="107"/>
      <c r="F37" s="107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07"/>
      <c r="D38" s="124"/>
      <c r="E38" s="107"/>
      <c r="F38" s="107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07"/>
      <c r="D39" s="124"/>
      <c r="E39" s="107"/>
      <c r="F39" s="107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07"/>
      <c r="D40" s="124"/>
      <c r="E40" s="107"/>
      <c r="F40" s="107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07"/>
      <c r="D41" s="124"/>
      <c r="E41" s="107"/>
      <c r="F41" s="107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07"/>
      <c r="D42" s="124"/>
      <c r="E42" s="107"/>
      <c r="F42" s="107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07"/>
      <c r="D43" s="124"/>
      <c r="E43" s="107"/>
      <c r="F43" s="107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07"/>
      <c r="D44" s="124"/>
      <c r="E44" s="107"/>
      <c r="F44" s="107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07"/>
      <c r="D45" s="124"/>
      <c r="E45" s="107"/>
      <c r="F45" s="107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07"/>
      <c r="D46" s="124"/>
      <c r="E46" s="107"/>
      <c r="F46" s="107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07"/>
      <c r="D47" s="124"/>
      <c r="E47" s="107"/>
      <c r="F47" s="107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07"/>
      <c r="D48" s="124"/>
      <c r="E48" s="107"/>
      <c r="F48" s="107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07"/>
      <c r="D49" s="124"/>
      <c r="E49" s="107"/>
      <c r="F49" s="107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07"/>
      <c r="D50" s="124"/>
      <c r="E50" s="107"/>
      <c r="F50" s="107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07"/>
      <c r="D51" s="124"/>
      <c r="E51" s="107"/>
      <c r="F51" s="107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07"/>
      <c r="D52" s="124"/>
      <c r="E52" s="107"/>
      <c r="F52" s="107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07"/>
      <c r="D53" s="124"/>
      <c r="E53" s="107"/>
      <c r="F53" s="107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07"/>
      <c r="D54" s="124"/>
      <c r="E54" s="107"/>
      <c r="F54" s="107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07"/>
      <c r="D55" s="124"/>
      <c r="E55" s="107"/>
      <c r="F55" s="107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07"/>
      <c r="D56" s="124"/>
      <c r="E56" s="107"/>
      <c r="F56" s="107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07"/>
      <c r="D57" s="124"/>
      <c r="E57" s="107"/>
      <c r="F57" s="107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07"/>
      <c r="D58" s="124"/>
      <c r="E58" s="107"/>
      <c r="F58" s="107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07"/>
      <c r="D59" s="124"/>
      <c r="E59" s="107"/>
      <c r="F59" s="107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07"/>
      <c r="D60" s="124"/>
      <c r="E60" s="107"/>
      <c r="F60" s="107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07"/>
      <c r="D61" s="124"/>
      <c r="E61" s="107"/>
      <c r="F61" s="107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07"/>
      <c r="D62" s="124"/>
      <c r="E62" s="107"/>
      <c r="F62" s="107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07"/>
      <c r="D63" s="124"/>
      <c r="E63" s="107"/>
      <c r="F63" s="107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07"/>
      <c r="D64" s="124"/>
      <c r="E64" s="107"/>
      <c r="F64" s="107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07"/>
      <c r="D65" s="124"/>
      <c r="E65" s="107"/>
      <c r="F65" s="107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07"/>
      <c r="D66" s="124"/>
      <c r="E66" s="107"/>
      <c r="F66" s="107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07"/>
      <c r="D67" s="124"/>
      <c r="E67" s="107"/>
      <c r="F67" s="107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07"/>
      <c r="D68" s="124"/>
      <c r="E68" s="107"/>
      <c r="F68" s="107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07"/>
      <c r="D69" s="124"/>
      <c r="E69" s="107"/>
      <c r="F69" s="107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07"/>
      <c r="D70" s="124"/>
      <c r="E70" s="107"/>
      <c r="F70" s="107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07"/>
      <c r="D71" s="124"/>
      <c r="E71" s="107"/>
      <c r="F71" s="107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07"/>
      <c r="D72" s="124"/>
      <c r="E72" s="107"/>
      <c r="F72" s="107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07"/>
      <c r="D73" s="124"/>
      <c r="E73" s="107"/>
      <c r="F73" s="107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07"/>
      <c r="D74" s="124"/>
      <c r="E74" s="107"/>
      <c r="F74" s="107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07"/>
      <c r="D75" s="124"/>
      <c r="E75" s="107"/>
      <c r="F75" s="107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07"/>
      <c r="D76" s="124"/>
      <c r="E76" s="107"/>
      <c r="F76" s="107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07"/>
      <c r="D77" s="124"/>
      <c r="E77" s="107"/>
      <c r="F77" s="107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07"/>
      <c r="D78" s="124"/>
      <c r="E78" s="107"/>
      <c r="F78" s="107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07"/>
      <c r="D79" s="124"/>
      <c r="E79" s="107"/>
      <c r="F79" s="107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07"/>
      <c r="D80" s="124"/>
      <c r="E80" s="107"/>
      <c r="F80" s="107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07"/>
      <c r="D81" s="124"/>
      <c r="E81" s="107"/>
      <c r="F81" s="107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07"/>
      <c r="D82" s="124"/>
      <c r="E82" s="107"/>
      <c r="F82" s="107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07"/>
      <c r="D83" s="124"/>
      <c r="E83" s="107"/>
      <c r="F83" s="107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07"/>
      <c r="D84" s="124"/>
      <c r="E84" s="107"/>
      <c r="F84" s="107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07"/>
      <c r="D85" s="124"/>
      <c r="E85" s="107"/>
      <c r="F85" s="107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07"/>
      <c r="D86" s="124"/>
      <c r="E86" s="107"/>
      <c r="F86" s="107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07"/>
      <c r="D87" s="124"/>
      <c r="E87" s="107"/>
      <c r="F87" s="107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07"/>
      <c r="D88" s="124"/>
      <c r="E88" s="107"/>
      <c r="F88" s="107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07"/>
      <c r="D89" s="124"/>
      <c r="E89" s="107"/>
      <c r="F89" s="107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07"/>
      <c r="D90" s="124"/>
      <c r="E90" s="107"/>
      <c r="F90" s="107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07"/>
      <c r="D91" s="124"/>
      <c r="E91" s="107"/>
      <c r="F91" s="107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07"/>
      <c r="D92" s="124"/>
      <c r="E92" s="107"/>
      <c r="F92" s="107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07"/>
      <c r="D93" s="124"/>
      <c r="E93" s="107"/>
      <c r="F93" s="107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07"/>
      <c r="D94" s="124"/>
      <c r="E94" s="107"/>
      <c r="F94" s="107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07"/>
      <c r="D95" s="124"/>
      <c r="E95" s="107"/>
      <c r="F95" s="107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07"/>
      <c r="D96" s="124"/>
      <c r="E96" s="107"/>
      <c r="F96" s="107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107"/>
      <c r="D97" s="124"/>
      <c r="E97" s="107"/>
      <c r="F97" s="107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107"/>
      <c r="D98" s="124"/>
      <c r="E98" s="107"/>
      <c r="F98" s="107"/>
      <c r="G98" s="16"/>
      <c r="H98" s="16"/>
      <c r="I98" s="11"/>
      <c r="J98" s="11"/>
      <c r="K98" s="11"/>
      <c r="L98" s="11"/>
      <c r="M98" s="11"/>
      <c r="N98" s="17"/>
      <c r="O98" s="17"/>
      <c r="P98" s="17"/>
      <c r="Q98" s="11"/>
      <c r="R98" s="11"/>
      <c r="S98" s="11"/>
    </row>
    <row r="99" spans="3:19" ht="19.899999999999999" customHeight="1" x14ac:dyDescent="0.25">
      <c r="C99" s="107"/>
      <c r="D99" s="124"/>
      <c r="E99" s="107"/>
      <c r="F99" s="107"/>
      <c r="G99" s="16"/>
      <c r="H99" s="16"/>
      <c r="I99" s="11"/>
      <c r="J99" s="11"/>
      <c r="K99" s="11"/>
      <c r="L99" s="11"/>
      <c r="M99" s="11"/>
      <c r="N99" s="17"/>
      <c r="O99" s="17"/>
      <c r="P99" s="17"/>
      <c r="Q99" s="11"/>
      <c r="R99" s="11"/>
      <c r="S99" s="11"/>
    </row>
    <row r="100" spans="3:19" ht="19.899999999999999" customHeight="1" x14ac:dyDescent="0.25">
      <c r="C100" s="107"/>
      <c r="D100" s="124"/>
      <c r="E100" s="107"/>
      <c r="F100" s="107"/>
      <c r="G100" s="16"/>
      <c r="H100" s="16"/>
      <c r="I100" s="11"/>
      <c r="J100" s="11"/>
      <c r="K100" s="11"/>
      <c r="L100" s="11"/>
      <c r="M100" s="11"/>
      <c r="N100" s="17"/>
      <c r="O100" s="17"/>
      <c r="P100" s="17"/>
      <c r="Q100" s="11"/>
      <c r="R100" s="11"/>
      <c r="S100" s="11"/>
    </row>
    <row r="101" spans="3:19" ht="19.899999999999999" customHeight="1" x14ac:dyDescent="0.25">
      <c r="C101" s="107"/>
      <c r="D101" s="124"/>
      <c r="E101" s="107"/>
      <c r="F101" s="107"/>
      <c r="G101" s="16"/>
      <c r="H101" s="16"/>
      <c r="I101" s="11"/>
      <c r="J101" s="11"/>
      <c r="K101" s="11"/>
      <c r="L101" s="11"/>
      <c r="M101" s="11"/>
      <c r="N101" s="17"/>
      <c r="O101" s="17"/>
      <c r="P101" s="17"/>
    </row>
    <row r="102" spans="3:19" ht="19.899999999999999" customHeight="1" x14ac:dyDescent="0.25">
      <c r="C102" s="1"/>
      <c r="E102" s="1"/>
      <c r="F102" s="1"/>
      <c r="J102" s="1"/>
    </row>
    <row r="103" spans="3:19" ht="19.899999999999999" customHeight="1" x14ac:dyDescent="0.25">
      <c r="C103" s="1"/>
      <c r="E103" s="1"/>
      <c r="F103" s="1"/>
      <c r="J103" s="1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ht="19.899999999999999" customHeight="1" x14ac:dyDescent="0.25">
      <c r="C109" s="1"/>
      <c r="E109" s="1"/>
      <c r="F109" s="1"/>
      <c r="J109" s="1"/>
    </row>
    <row r="110" spans="3:19" x14ac:dyDescent="0.25">
      <c r="C110" s="1"/>
      <c r="E110" s="1"/>
      <c r="F110" s="1"/>
      <c r="J110" s="1"/>
    </row>
    <row r="111" spans="3:19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</sheetData>
  <sheetProtection algorithmName="SHA-512" hashValue="Tv/30ZF25R9G+m3gDyINIMA1/SSit5yW0ZjDJQPAarePoCzADH7HOVSwyPNQ1jmy72XyRvLEAuOiGZpzwHtvDA==" saltValue="qKUq0CQS3/2gyley1rbVzA==" spinCount="100000" sheet="1" objects="1" scenarios="1"/>
  <mergeCells count="24">
    <mergeCell ref="B16:G16"/>
    <mergeCell ref="R15:T15"/>
    <mergeCell ref="R14:T14"/>
    <mergeCell ref="B14:G14"/>
    <mergeCell ref="B15:H15"/>
    <mergeCell ref="L7:L12"/>
    <mergeCell ref="O7:O12"/>
    <mergeCell ref="U7:U12"/>
    <mergeCell ref="B1:D1"/>
    <mergeCell ref="G5:H5"/>
    <mergeCell ref="I7:I12"/>
    <mergeCell ref="J7:J12"/>
    <mergeCell ref="K7:K12"/>
    <mergeCell ref="B7:B8"/>
    <mergeCell ref="C7:C8"/>
    <mergeCell ref="D7:D8"/>
    <mergeCell ref="E7:E8"/>
    <mergeCell ref="V9:V12"/>
    <mergeCell ref="M7:M12"/>
    <mergeCell ref="N7:N12"/>
    <mergeCell ref="P7:P8"/>
    <mergeCell ref="Q7:Q8"/>
    <mergeCell ref="T7:T8"/>
    <mergeCell ref="V7:V8"/>
  </mergeCells>
  <conditionalFormatting sqref="G7:H12 R7:R12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2">
    <cfRule type="notContainsBlanks" dxfId="2" priority="78">
      <formula>LEN(TRIM(G7))&gt;0</formula>
    </cfRule>
  </conditionalFormatting>
  <conditionalFormatting sqref="T7 T9:T12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J7:J8" xr:uid="{C9369DE5-2385-49FF-A754-5F8F05635E82}">
      <formula1>"ANO,NE"</formula1>
    </dataValidation>
    <dataValidation type="list" allowBlank="1" showInputMessage="1" showErrorMessage="1" sqref="E7 E9:E12" xr:uid="{349A6282-9232-40B5-B155-0C95E3B5B228}">
      <formula1>"ks,bal,sada,m,"</formula1>
    </dataValidation>
  </dataValidations>
  <hyperlinks>
    <hyperlink ref="H6" location="'Výpočetní technika'!B15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2" orientation="landscape" r:id="rId1"/>
  <ignoredErrors>
    <ignoredError sqref="S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 V9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2025-07-14T06:30:42Z</cp:lastPrinted>
  <dcterms:created xsi:type="dcterms:W3CDTF">2014-03-05T12:43:32Z</dcterms:created>
  <dcterms:modified xsi:type="dcterms:W3CDTF">2025-08-04T08:53:58Z</dcterms:modified>
</cp:coreProperties>
</file>