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hpeskova\Desktop\ČP(II.)\ČP 019-2025\1 změna ZD\"/>
    </mc:Choice>
  </mc:AlternateContent>
  <xr:revisionPtr revIDLastSave="0" documentId="13_ncr:1_{F387A434-4F8D-4990-9E31-D4ECA3A1829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PHP" sheetId="1" r:id="rId1"/>
  </sheets>
  <definedNames>
    <definedName name="_xlnm._FilterDatabase" localSheetId="0" hidden="1">CPHP!$B$6:$U$6</definedName>
    <definedName name="_xlnm.Print_Area" localSheetId="0">CPHP!$B$1:$U$31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K17" i="1"/>
  <c r="K23" i="1"/>
  <c r="K15" i="1"/>
  <c r="L15" i="1"/>
  <c r="K16" i="1"/>
  <c r="K18" i="1"/>
  <c r="L18" i="1"/>
  <c r="K19" i="1"/>
  <c r="L19" i="1"/>
  <c r="K20" i="1"/>
  <c r="L20" i="1"/>
  <c r="K21" i="1"/>
  <c r="L21" i="1"/>
  <c r="K22" i="1"/>
  <c r="L22" i="1"/>
  <c r="K24" i="1"/>
  <c r="L24" i="1"/>
  <c r="K25" i="1"/>
  <c r="L25" i="1"/>
  <c r="K26" i="1"/>
  <c r="L26" i="1"/>
  <c r="K27" i="1"/>
  <c r="L27" i="1"/>
  <c r="K28" i="1"/>
  <c r="L28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0" i="1"/>
  <c r="H11" i="1"/>
  <c r="H12" i="1"/>
  <c r="H13" i="1"/>
  <c r="H14" i="1"/>
  <c r="H9" i="1"/>
  <c r="H8" i="1"/>
  <c r="H7" i="1"/>
  <c r="L23" i="1" l="1"/>
  <c r="L17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I31" i="1" l="1"/>
  <c r="J31" i="1"/>
</calcChain>
</file>

<file path=xl/sharedStrings.xml><?xml version="1.0" encoding="utf-8"?>
<sst xmlns="http://schemas.openxmlformats.org/spreadsheetml/2006/main" count="119" uniqueCount="89">
  <si>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</si>
  <si>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</si>
  <si>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</si>
  <si>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</si>
  <si>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</si>
  <si>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</si>
  <si>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</si>
  <si>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</si>
  <si>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</si>
  <si>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r>
      <t xml:space="preserve">Informace pro dodavatele: </t>
    </r>
    <r>
      <rPr>
        <sz val="11"/>
        <color theme="1"/>
        <rFont val="Calibri"/>
        <family val="2"/>
        <charset val="238"/>
        <scheme val="minor"/>
      </rPr>
      <t>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</si>
  <si>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t>CELKOVÁ MAXIMÁLNÍ CENA za celou VZ 
v Kč BEZ DPH</t>
  </si>
  <si>
    <t>CELKOVÁ NABÍDKOVÁ CENA v Kč bez DPH</t>
  </si>
  <si>
    <t>18424000-7 - Rukavice</t>
  </si>
  <si>
    <t>19640000-4 - Odpadní pytle a sáčky z polymerů ethylenu</t>
  </si>
  <si>
    <t>33763000-6 - Papírové ruční utěrky</t>
  </si>
  <si>
    <t>33764000-3 - Papírové ubrousky</t>
  </si>
  <si>
    <t>39525800-6 - Úklidové hadry</t>
  </si>
  <si>
    <t xml:space="preserve">39830000-9 - Čistící prostředky </t>
  </si>
  <si>
    <t>39831600-2 - Čisticí prostředky pro WC</t>
  </si>
  <si>
    <t xml:space="preserve">Název </t>
  </si>
  <si>
    <t>Měrná jednotka [MJ]</t>
  </si>
  <si>
    <t>Popis</t>
  </si>
  <si>
    <t>Maximální cena za jednotlivé položky 
 v Kč BEZ DPH</t>
  </si>
  <si>
    <t>Fakturace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</si>
  <si>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</si>
  <si>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</si>
  <si>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</si>
  <si>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</si>
  <si>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POZNÁMKA </t>
  </si>
  <si>
    <t>CPV - výběr
čisticí prostředky a hygienické potřeby</t>
  </si>
  <si>
    <t>V případě, že se dodavatel při předání zboží na některá uvedená tel. čísla nedovolá, bude v takovém případě volat tel. 377 631 331, 377 631 320.</t>
  </si>
  <si>
    <t xml:space="preserve">Pokud financováno z projektových prostředků, pak ŘEŠITEL uvede: NÁZEV A ČÍSLO DOTAČNÍHO PROJEKTU 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</si>
  <si>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</si>
  <si>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14 dní</t>
  </si>
  <si>
    <t>Obchodní název + typ</t>
  </si>
  <si>
    <t>Příloha č. 2 Kupní smlouvy - technická specifikace
Čisticí prostředky a hygienické potřeby (II.) 019 - 2025</t>
  </si>
  <si>
    <t>Tekutý mycí prostředek do profesionálních myček bez chlóru, 10- 13 kg</t>
  </si>
  <si>
    <t>ks</t>
  </si>
  <si>
    <t>tekutý mycí prostředek do profesionálních myček bez chlóru, 10- 13 kg, složení: 5-15% hydroxid draselný, 5-15% fosforečnany,  &lt;5% NTA trisodná sůl, &lt;5% polykaroxyláty, nitrilotriacetát sodný &lt;5%, pyrofosforečnan draselný 5-15%, křemičitan sodný Na2O/SiO2=2,6-3,2, pH min.12; 20°C, 1%roztok. Kompatibilní s tekutým oplachovacím prostředkem pro profesionální myčky (slabě kyselý oplachovací přípravek  na nádobí, pro oplach.zbytkových usazenin minerálních látek, leštící a sušící), složení: &lt;20% kyselina citrónová, 5-15% neionické tenzidy, &lt;5% fosfonáty, pH 2.0-3.5; 20°C, 1% roztok. Kompatibilní s dávkovacím mikročerpadlem UMP-200L Europa 7162810-E7, 1 dávkovací mikročerpadlo je společné pro mycí i oplachovací prostředek., ks = barel. Hmotnost 10- 13 kg, s ohledem na manipulaci.</t>
  </si>
  <si>
    <t>VYSOCE ÚČINNÝ DEZINFEKČNÍ PROSTŘEDEK</t>
  </si>
  <si>
    <t xml:space="preserve">VYSOCE UČINNÝ MYCÍ PROSTŘEDEK NA NÁDOBÍ  </t>
  </si>
  <si>
    <t>VYSOCE ÚČINNÝ ODSTAŇOVAČ PLÍSNÍ S ROZPRAŠOVAČEM</t>
  </si>
  <si>
    <t>VYSOCE ÚČINNÝ KRÉM NA RUCE</t>
  </si>
  <si>
    <t>Papírové Z-Z ručníky</t>
  </si>
  <si>
    <t>ks (balíček)</t>
  </si>
  <si>
    <t>MYCÍ PROSTŘ. KOUPELNA - rozprašovač</t>
  </si>
  <si>
    <t>Kyselý přípravek v rozprašovači, s antibakteriální přísadou, obsah látek rozpouštějíci rez a vodní kámen. Použití: pro všechny omývatelné plochy, včetně akrylátu. Náplň 0,5 - 0,75 l.</t>
  </si>
  <si>
    <t>MYCÍ PROSTŘ. KOUPELNA - tekutý</t>
  </si>
  <si>
    <t>MYCÍ PROSTŘ. WC - tekutý</t>
  </si>
  <si>
    <t>Tekutý kyselý čistící prostředek s antibakteriálními účinky a obsahem látek rozpouštějíci rez, vodní kámen a jiné usazeniny. Náplň 0,5 - 0,75 l.</t>
  </si>
  <si>
    <t>MYCÍ PROSTŘ. WC - gel</t>
  </si>
  <si>
    <t>MYCÍ PROSTŘ. WC - tekutý blok</t>
  </si>
  <si>
    <t>Dvoukomorový tekutý WC blok, desinfekční prostředek. Použití: pro hygienickou čistotu a dlouhotrvající intenzivní vůni. Náplň 60 - 75 ml.</t>
  </si>
  <si>
    <t>MÝDLO TEKUTÉ - s aplikátorem</t>
  </si>
  <si>
    <t>Husté tekuté mýdlo s glycerinem, s přírodními výtažky, balení s aplikátorem. Náplň 0,75 - 1 l.</t>
  </si>
  <si>
    <t>Vinylové rukavice - L</t>
  </si>
  <si>
    <t>balení</t>
  </si>
  <si>
    <t>Velikost L. Balení 100 - 120 ks.</t>
  </si>
  <si>
    <t>Vinylové rukavice - XL</t>
  </si>
  <si>
    <t>Velikost XL. Balení 100 - 120 ks.</t>
  </si>
  <si>
    <t>Sáčky na odpadky - pevné</t>
  </si>
  <si>
    <t>role</t>
  </si>
  <si>
    <t xml:space="preserve">63 x 74 cm - 60 litrů. Pevné sáčky do odpadkových košů, vyrobené z HDPE fólie. Odolné proti roztržení a úniku tekutiny, tloušťka fólie min. 24 mic. Role 10 - 12 ks.  </t>
  </si>
  <si>
    <t>Pytle černé, modré silné</t>
  </si>
  <si>
    <t>70 x 110 cm - 120 litrů, ze silné folie tl. min. 100 mikronů. Role 15 - 20 ks.</t>
  </si>
  <si>
    <t>Ubrousky - 2 vrstvé</t>
  </si>
  <si>
    <t xml:space="preserve">Ubrousky barevné na rauty, 2vrstvé. Balení 20 - 40 ks (ubrousků). </t>
  </si>
  <si>
    <t>Špejle</t>
  </si>
  <si>
    <t>Špejle hrocené 25 cm, balení 200 - 250 ks.</t>
  </si>
  <si>
    <t xml:space="preserve">Mikrotenová taška </t>
  </si>
  <si>
    <t>Taška 4kg 25 + 12x45, balení 100 ks.</t>
  </si>
  <si>
    <t xml:space="preserve">Hadr na podlahu  </t>
  </si>
  <si>
    <t>Z netkaného textilu (vizkóza), rozměr 60 x 70 (oranžový).</t>
  </si>
  <si>
    <t xml:space="preserve">Drátěnka </t>
  </si>
  <si>
    <t>Kovová velká, balení 1-2 ks.</t>
  </si>
  <si>
    <t>Alobal</t>
  </si>
  <si>
    <t>Potravinářský alobal, 10m</t>
  </si>
  <si>
    <t>Samostatná faktura</t>
  </si>
  <si>
    <t>NE</t>
  </si>
  <si>
    <t xml:space="preserve">Samostatná faktura </t>
  </si>
  <si>
    <t>Helena Honomichlová, 
Tel.: 37763 4883, 
602 638 935,
E-mail: honomi@skm.zcu.cz</t>
  </si>
  <si>
    <t>Univerzitní 12, 
301 00 Plzeň,
Správa kolejí a menz - Menza 4</t>
  </si>
  <si>
    <r>
      <t>Tekutý dezinfekční přípravek, účinně dezinfikuje vodu (bazény, studny) a povrchy, spolehlivě likviduje bakterie, viry, řasy a houby. Odstaňuje až 99,9% bakterií a virů. Obsah 1 - 1,2l. Obsah aktivního chloru 90 - 95%.</t>
    </r>
    <r>
      <rPr>
        <b/>
        <sz val="11"/>
        <color theme="1"/>
        <rFont val="Calibri"/>
        <family val="2"/>
        <charset val="238"/>
        <scheme val="minor"/>
      </rPr>
      <t xml:space="preserve"> Požadujeme dodržení obsahu aktivníhio chlóru.</t>
    </r>
  </si>
  <si>
    <r>
      <t>Tekutý přípravek na ruční mytí nádobí. 5 - 15 % aniontové povrchově aktivní látky. Sodium Laureth Sulfate 10-20%, Lauramine Oxide 1-5%. 
Hodnota pH 8.2 - 9,7. Náplň 900 ml - 1000 ml.</t>
    </r>
    <r>
      <rPr>
        <b/>
        <sz val="11"/>
        <color theme="1"/>
        <rFont val="Calibri"/>
        <family val="2"/>
        <charset val="238"/>
        <scheme val="minor"/>
      </rPr>
      <t xml:space="preserve"> Požadujeme dodržení hodnot pH.</t>
    </r>
  </si>
  <si>
    <r>
      <t xml:space="preserve">Tekutý prostředek proti vegetativním formám plísní, kvasinkám, řasám. Rychle působící fungicidní a dezinfekční přípravek. Pro sanaci plísňových napadení dřeva, stěn, omítek, maleb v interiérech i exteriérech, účinný proti mikroskopickým vláknitým houbám, řasám, lišejníkům. Barva žlutá. Chloran sodný 1 - 5%, hydroxid sodný 0,5 - 2% rozprašovač -  500 - 550 ml. </t>
    </r>
    <r>
      <rPr>
        <b/>
        <sz val="11"/>
        <color theme="1"/>
        <rFont val="Calibri"/>
        <family val="2"/>
        <charset val="238"/>
        <scheme val="minor"/>
      </rPr>
      <t>Požadujeme dodržení aktivních složek.</t>
    </r>
  </si>
  <si>
    <r>
      <t xml:space="preserve">Krém na ruce speciálně vyvinutý tak, aby poskytl okamžitou úlevu a hydrataci suché, velmi suché a popraskané pokožce. Vysoce hydratační složení přírodních esenciálních olejů pokožku intenzivně hydratuje, zvláčňuje a napomáhá jejímu hojení. Poskytuje jí dlouhotrvající ochrannou péči před chladným i drsným počasím a posiluje její přirozenou ochrannou bariéru. Obsahuje 45 - 50 % vazelíny, 3 - 4 % lanolinu. Náplň 75 - 100ml.  </t>
    </r>
    <r>
      <rPr>
        <b/>
        <sz val="11"/>
        <color theme="1"/>
        <rFont val="Calibri"/>
        <family val="2"/>
        <charset val="238"/>
        <scheme val="minor"/>
      </rPr>
      <t>Požadujeme dodržční obsahu přírodních hydratačních složek.</t>
    </r>
  </si>
  <si>
    <t>Balíček skládaných Z-Z ručníků. 2vrstvé, bílé, 100% celuloza, rozměr 23 x 25 cm. 
Určeno do zásobníků. V kartonu min. 20 ks (balíčků). Cca 25 kartonů.</t>
  </si>
  <si>
    <t>Tekutý čistič  na vápenaté usazeniny. Použití: nerezové dřezy a vodovodní baterie, keramická umyvadla, vany, příbory, sklenice, jídelní soupravy, podlahy, dlaždičky, keramika.  Náplň 0,75 - 1 l.</t>
  </si>
  <si>
    <t>Dezinfekční přípravek - gel, s obsahem kyseliny chlorovodíkové, rozpustný ve vodě. Použití: k odstraňování vodního kamene v toaletě. 
Náplň 0,75 - 1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</si>
</sst>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2"/>
      <color indexed="2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B7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17">
    <xf numFmtId="0" fontId="0" fillId="0" borderId="0" xfId="0"/>
    <xf numFmtId="0" fontId="20" fillId="6" borderId="18" xfId="0" applyFont="1" applyFill="1" applyBorder="1" applyAlignment="1" applyProtection="1">
      <alignment horizontal="center" vertical="center" wrapText="1"/>
      <protection locked="0"/>
    </xf>
    <xf numFmtId="0" fontId="20" fillId="6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19" fillId="2" borderId="0" xfId="0" applyFont="1" applyFill="1" applyAlignment="1" applyProtection="1">
      <alignment horizontal="left" vertical="center" wrapText="1"/>
    </xf>
    <xf numFmtId="0" fontId="18" fillId="2" borderId="0" xfId="0" applyFont="1" applyFill="1" applyAlignment="1" applyProtection="1">
      <alignment horizontal="left" vertical="center"/>
    </xf>
    <xf numFmtId="49" fontId="0" fillId="0" borderId="0" xfId="0" applyNumberFormat="1" applyAlignment="1" applyProtection="1">
      <alignment horizontal="center"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0" fontId="21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4" borderId="1" xfId="0" applyFill="1" applyBorder="1" applyProtection="1"/>
    <xf numFmtId="0" fontId="0" fillId="0" borderId="0" xfId="0" applyAlignment="1" applyProtection="1">
      <alignment horizontal="left" vertical="top" inden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0" fillId="0" borderId="0" xfId="0" applyAlignment="1" applyProtection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textRotation="90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4" fillId="4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5" xfId="0" applyNumberForma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left" vertical="center" wrapText="1" inden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20" fillId="6" borderId="16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165" fontId="0" fillId="0" borderId="16" xfId="0" applyNumberFormat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left" vertical="center" wrapText="1" inden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left" vertical="center" wrapText="1" inden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3" fontId="0" fillId="2" borderId="6" xfId="0" applyNumberForma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left" vertical="center" wrapText="1" indent="1"/>
    </xf>
    <xf numFmtId="3" fontId="0" fillId="3" borderId="7" xfId="0" applyNumberFormat="1" applyFill="1" applyBorder="1" applyAlignment="1" applyProtection="1">
      <alignment horizontal="center" vertical="center" wrapText="1"/>
    </xf>
    <xf numFmtId="0" fontId="0" fillId="3" borderId="7" xfId="0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 indent="1"/>
    </xf>
    <xf numFmtId="164" fontId="0" fillId="0" borderId="7" xfId="0" applyNumberFormat="1" applyBorder="1" applyAlignment="1" applyProtection="1">
      <alignment horizontal="right" vertical="center" indent="1"/>
    </xf>
    <xf numFmtId="164" fontId="0" fillId="3" borderId="7" xfId="0" applyNumberFormat="1" applyFill="1" applyBorder="1" applyAlignment="1" applyProtection="1">
      <alignment horizontal="right" vertical="center" indent="1"/>
    </xf>
    <xf numFmtId="165" fontId="0" fillId="0" borderId="7" xfId="0" applyNumberFormat="1" applyBorder="1" applyAlignment="1" applyProtection="1">
      <alignment horizontal="right" vertical="center" indent="1"/>
    </xf>
    <xf numFmtId="0" fontId="0" fillId="0" borderId="7" xfId="0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20" fillId="6" borderId="11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left" vertical="center" wrapText="1" indent="1"/>
    </xf>
    <xf numFmtId="0" fontId="20" fillId="6" borderId="1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left" vertical="center" wrapText="1" indent="1"/>
    </xf>
    <xf numFmtId="3" fontId="0" fillId="2" borderId="8" xfId="0" applyNumberForma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left" vertical="center" wrapText="1" indent="1"/>
    </xf>
    <xf numFmtId="3" fontId="0" fillId="3" borderId="9" xfId="0" applyNumberFormat="1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 indent="1"/>
    </xf>
    <xf numFmtId="0" fontId="20" fillId="6" borderId="14" xfId="0" applyFont="1" applyFill="1" applyBorder="1" applyAlignment="1" applyProtection="1">
      <alignment horizontal="center" vertical="center" wrapText="1"/>
    </xf>
    <xf numFmtId="164" fontId="0" fillId="0" borderId="9" xfId="0" applyNumberFormat="1" applyBorder="1" applyAlignment="1" applyProtection="1">
      <alignment horizontal="right" vertical="center" indent="1"/>
    </xf>
    <xf numFmtId="164" fontId="0" fillId="3" borderId="9" xfId="0" applyNumberFormat="1" applyFill="1" applyBorder="1" applyAlignment="1" applyProtection="1">
      <alignment horizontal="right" vertical="center" indent="1"/>
    </xf>
    <xf numFmtId="165" fontId="0" fillId="0" borderId="9" xfId="0" applyNumberFormat="1" applyBorder="1" applyAlignment="1" applyProtection="1">
      <alignment horizontal="right" vertical="center" indent="1"/>
    </xf>
    <xf numFmtId="0" fontId="0" fillId="0" borderId="9" xfId="0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0" fillId="0" borderId="10" xfId="0" applyBorder="1" applyProtection="1"/>
    <xf numFmtId="0" fontId="1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Alignment="1" applyProtection="1">
      <alignment horizontal="justify"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4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left" vertical="center" wrapText="1"/>
    </xf>
    <xf numFmtId="164" fontId="16" fillId="0" borderId="0" xfId="0" applyNumberFormat="1" applyFont="1" applyAlignment="1" applyProtection="1">
      <alignment horizontal="right" vertical="center" indent="1"/>
    </xf>
    <xf numFmtId="164" fontId="8" fillId="0" borderId="3" xfId="0" applyNumberFormat="1" applyFont="1" applyBorder="1" applyAlignment="1" applyProtection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0" fontId="0" fillId="0" borderId="4" xfId="0" applyBorder="1" applyProtection="1"/>
    <xf numFmtId="0" fontId="0" fillId="0" borderId="5" xfId="0" applyBorder="1" applyProtection="1"/>
    <xf numFmtId="4" fontId="0" fillId="0" borderId="0" xfId="0" applyNumberFormat="1" applyAlignment="1" applyProtection="1">
      <alignment horizontal="center" vertical="top" wrapText="1"/>
    </xf>
    <xf numFmtId="164" fontId="15" fillId="4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4" borderId="9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ní" xfId="0" builtinId="0"/>
    <cellStyle name="normální 3" xfId="1" xr:uid="{00000000-0005-0000-0000-000001000000}"/>
  </cellStyles>
  <dxfs count="11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ill>
        <patternFill>
          <bgColor rgb="FFFFFFB7"/>
        </patternFill>
      </fill>
    </dxf>
    <dxf>
      <font>
        <b val="0"/>
        <i val="0"/>
      </font>
    </dxf>
    <dxf>
      <fill>
        <patternFill>
          <bgColor rgb="FFD2FABE"/>
        </patternFill>
      </fill>
    </dxf>
    <dxf>
      <font>
        <b val="0"/>
        <i val="0"/>
      </font>
      <fill>
        <patternFill>
          <bgColor rgb="FFCCFCC8"/>
        </patternFill>
      </fill>
    </dxf>
    <dxf>
      <numFmt numFmtId="3" formatCode="#,##0"/>
    </dxf>
    <dxf>
      <numFmt numFmtId="30" formatCode="@"/>
      <fill>
        <patternFill patternType="solid">
          <fgColor rgb="FFFBD0C9"/>
          <bgColor rgb="FFFBD0C9"/>
        </patternFill>
      </fill>
    </dxf>
  </dxfs>
  <tableStyles count="0" defaultTableStyle="TableStyleMedium2" defaultPivotStyle="PivotStyleLight16"/>
  <colors>
    <mruColors>
      <color rgb="FFFBD0C9"/>
      <color rgb="FFF9AE8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8"/>
  <sheetViews>
    <sheetView tabSelected="1" zoomScale="98" zoomScaleNormal="98" workbookViewId="0">
      <selection activeCell="L14" sqref="L14"/>
    </sheetView>
  </sheetViews>
  <sheetFormatPr defaultRowHeight="15" x14ac:dyDescent="0.25"/>
  <cols>
    <col min="1" max="1" width="1.42578125" style="3" bestFit="1" customWidth="1"/>
    <col min="2" max="2" width="5.5703125" style="3" bestFit="1" customWidth="1"/>
    <col min="3" max="3" width="42.7109375" style="7" customWidth="1"/>
    <col min="4" max="4" width="9.5703125" style="112" bestFit="1" customWidth="1"/>
    <col min="5" max="5" width="9" style="6" bestFit="1" customWidth="1"/>
    <col min="6" max="6" width="131.140625" style="7" customWidth="1"/>
    <col min="7" max="7" width="36" style="7" customWidth="1"/>
    <col min="8" max="8" width="17.7109375" style="7" hidden="1" customWidth="1"/>
    <col min="9" max="9" width="24" style="3" bestFit="1" customWidth="1"/>
    <col min="10" max="10" width="23.28515625" style="3" customWidth="1"/>
    <col min="11" max="11" width="20.5703125" style="3" bestFit="1" customWidth="1"/>
    <col min="12" max="12" width="19.5703125" style="3" bestFit="1" customWidth="1"/>
    <col min="13" max="13" width="23.5703125" style="3" bestFit="1" customWidth="1"/>
    <col min="14" max="14" width="19" style="3" bestFit="1" customWidth="1"/>
    <col min="15" max="15" width="28.28515625" style="3" hidden="1" customWidth="1"/>
    <col min="16" max="16" width="21" style="3" hidden="1" customWidth="1"/>
    <col min="17" max="17" width="35.42578125" style="3" customWidth="1"/>
    <col min="18" max="18" width="30.85546875" style="3" customWidth="1"/>
    <col min="19" max="19" width="25.42578125" style="3" customWidth="1"/>
    <col min="20" max="20" width="11.5703125" style="3" hidden="1" customWidth="1"/>
    <col min="21" max="21" width="41.140625" style="8" customWidth="1"/>
    <col min="22" max="16384" width="9.140625" style="3"/>
  </cols>
  <sheetData>
    <row r="1" spans="1:21" ht="36" customHeight="1" x14ac:dyDescent="0.25">
      <c r="B1" s="4" t="s">
        <v>35</v>
      </c>
      <c r="C1" s="5"/>
      <c r="D1" s="5"/>
    </row>
    <row r="2" spans="1:21" ht="20.100000000000001" customHeight="1" x14ac:dyDescent="0.25">
      <c r="C2" s="3"/>
      <c r="D2" s="9"/>
      <c r="E2" s="10"/>
      <c r="F2" s="11"/>
      <c r="G2" s="11"/>
      <c r="H2" s="11"/>
      <c r="I2" s="11"/>
      <c r="J2" s="12"/>
      <c r="K2" s="12"/>
      <c r="L2" s="13"/>
      <c r="M2" s="14"/>
      <c r="N2" s="14"/>
      <c r="O2" s="14"/>
      <c r="P2" s="14"/>
      <c r="Q2" s="14"/>
      <c r="R2" s="14"/>
      <c r="S2" s="14"/>
      <c r="T2" s="14"/>
      <c r="U2" s="15"/>
    </row>
    <row r="3" spans="1:21" ht="15.75" x14ac:dyDescent="0.25">
      <c r="B3" s="16"/>
      <c r="C3" s="17" t="s">
        <v>0</v>
      </c>
      <c r="D3" s="18"/>
      <c r="E3" s="18"/>
      <c r="F3" s="18"/>
      <c r="G3" s="18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21" ht="20.100000000000001" customHeight="1" thickBot="1" x14ac:dyDescent="0.3">
      <c r="B4" s="20"/>
      <c r="C4" s="21" t="s">
        <v>1</v>
      </c>
      <c r="D4" s="18"/>
      <c r="E4" s="18"/>
      <c r="F4" s="18"/>
      <c r="G4" s="18"/>
      <c r="H4" s="11"/>
      <c r="I4" s="13"/>
      <c r="J4" s="13"/>
      <c r="L4" s="13"/>
    </row>
    <row r="5" spans="1:21" ht="34.5" customHeight="1" thickBot="1" x14ac:dyDescent="0.3">
      <c r="B5" s="22"/>
      <c r="C5" s="23"/>
      <c r="D5" s="24"/>
      <c r="E5" s="24"/>
      <c r="F5" s="11"/>
      <c r="G5" s="25" t="s">
        <v>2</v>
      </c>
      <c r="H5" s="26"/>
      <c r="J5" s="25" t="s">
        <v>2</v>
      </c>
      <c r="U5" s="27"/>
    </row>
    <row r="6" spans="1:21" ht="76.5" thickTop="1" thickBot="1" x14ac:dyDescent="0.3">
      <c r="B6" s="28" t="s">
        <v>3</v>
      </c>
      <c r="C6" s="29" t="s">
        <v>19</v>
      </c>
      <c r="D6" s="29" t="s">
        <v>4</v>
      </c>
      <c r="E6" s="29" t="s">
        <v>20</v>
      </c>
      <c r="F6" s="29" t="s">
        <v>21</v>
      </c>
      <c r="G6" s="30" t="s">
        <v>34</v>
      </c>
      <c r="H6" s="29" t="s">
        <v>22</v>
      </c>
      <c r="I6" s="29" t="s">
        <v>5</v>
      </c>
      <c r="J6" s="31" t="s">
        <v>6</v>
      </c>
      <c r="K6" s="32" t="s">
        <v>7</v>
      </c>
      <c r="L6" s="32" t="s">
        <v>8</v>
      </c>
      <c r="M6" s="29" t="s">
        <v>23</v>
      </c>
      <c r="N6" s="29" t="s">
        <v>24</v>
      </c>
      <c r="O6" s="29" t="s">
        <v>31</v>
      </c>
      <c r="P6" s="29" t="s">
        <v>25</v>
      </c>
      <c r="Q6" s="32" t="s">
        <v>26</v>
      </c>
      <c r="R6" s="29" t="s">
        <v>27</v>
      </c>
      <c r="S6" s="29" t="s">
        <v>32</v>
      </c>
      <c r="T6" s="29" t="s">
        <v>28</v>
      </c>
      <c r="U6" s="29" t="s">
        <v>29</v>
      </c>
    </row>
    <row r="7" spans="1:21" ht="124.5" customHeight="1" thickTop="1" thickBot="1" x14ac:dyDescent="0.3">
      <c r="A7" s="33"/>
      <c r="B7" s="34">
        <v>1</v>
      </c>
      <c r="C7" s="35" t="s">
        <v>36</v>
      </c>
      <c r="D7" s="36">
        <v>50</v>
      </c>
      <c r="E7" s="37" t="s">
        <v>37</v>
      </c>
      <c r="F7" s="38" t="s">
        <v>38</v>
      </c>
      <c r="G7" s="39" t="s">
        <v>78</v>
      </c>
      <c r="H7" s="40">
        <f t="shared" ref="H7:H28" si="0">D7*I7</f>
        <v>29500</v>
      </c>
      <c r="I7" s="41">
        <v>590</v>
      </c>
      <c r="J7" s="113"/>
      <c r="K7" s="42">
        <f t="shared" ref="K7:K14" si="1">D7*J7</f>
        <v>0</v>
      </c>
      <c r="L7" s="43" t="str">
        <f t="shared" ref="L7:L14" si="2">IF(ISNUMBER(J7), IF(J7&gt;I7,"NEVYHOVUJE","VYHOVUJE")," ")</f>
        <v xml:space="preserve"> </v>
      </c>
      <c r="M7" s="44" t="s">
        <v>77</v>
      </c>
      <c r="N7" s="37" t="s">
        <v>78</v>
      </c>
      <c r="O7" s="45"/>
      <c r="P7" s="45"/>
      <c r="Q7" s="46" t="s">
        <v>80</v>
      </c>
      <c r="R7" s="46" t="s">
        <v>81</v>
      </c>
      <c r="S7" s="47" t="s">
        <v>33</v>
      </c>
      <c r="T7" s="45"/>
      <c r="U7" s="37" t="s">
        <v>17</v>
      </c>
    </row>
    <row r="8" spans="1:21" ht="50.25" customHeight="1" x14ac:dyDescent="0.25">
      <c r="B8" s="48">
        <v>2</v>
      </c>
      <c r="C8" s="49" t="s">
        <v>39</v>
      </c>
      <c r="D8" s="50">
        <v>25</v>
      </c>
      <c r="E8" s="51" t="s">
        <v>37</v>
      </c>
      <c r="F8" s="52" t="s">
        <v>82</v>
      </c>
      <c r="G8" s="1"/>
      <c r="H8" s="53">
        <f t="shared" si="0"/>
        <v>1425</v>
      </c>
      <c r="I8" s="54">
        <v>57</v>
      </c>
      <c r="J8" s="114"/>
      <c r="K8" s="55">
        <f t="shared" si="1"/>
        <v>0</v>
      </c>
      <c r="L8" s="56" t="str">
        <f t="shared" si="2"/>
        <v xml:space="preserve"> </v>
      </c>
      <c r="M8" s="57" t="s">
        <v>79</v>
      </c>
      <c r="N8" s="57" t="s">
        <v>78</v>
      </c>
      <c r="O8" s="58"/>
      <c r="P8" s="58"/>
      <c r="Q8" s="59" t="s">
        <v>80</v>
      </c>
      <c r="R8" s="59" t="s">
        <v>81</v>
      </c>
      <c r="S8" s="60" t="s">
        <v>33</v>
      </c>
      <c r="T8" s="58"/>
      <c r="U8" s="61" t="s">
        <v>17</v>
      </c>
    </row>
    <row r="9" spans="1:21" ht="50.25" customHeight="1" x14ac:dyDescent="0.25">
      <c r="B9" s="62">
        <v>3</v>
      </c>
      <c r="C9" s="63" t="s">
        <v>40</v>
      </c>
      <c r="D9" s="64">
        <v>20</v>
      </c>
      <c r="E9" s="65" t="s">
        <v>37</v>
      </c>
      <c r="F9" s="66" t="s">
        <v>83</v>
      </c>
      <c r="G9" s="2"/>
      <c r="H9" s="67">
        <f t="shared" si="0"/>
        <v>1600</v>
      </c>
      <c r="I9" s="68">
        <v>80</v>
      </c>
      <c r="J9" s="115"/>
      <c r="K9" s="69">
        <f t="shared" si="1"/>
        <v>0</v>
      </c>
      <c r="L9" s="70" t="str">
        <f t="shared" si="2"/>
        <v xml:space="preserve"> </v>
      </c>
      <c r="M9" s="71"/>
      <c r="N9" s="71"/>
      <c r="O9" s="72"/>
      <c r="P9" s="72"/>
      <c r="Q9" s="71"/>
      <c r="R9" s="71"/>
      <c r="S9" s="73"/>
      <c r="T9" s="72"/>
      <c r="U9" s="74"/>
    </row>
    <row r="10" spans="1:21" ht="67.5" customHeight="1" x14ac:dyDescent="0.25">
      <c r="B10" s="62">
        <v>4</v>
      </c>
      <c r="C10" s="63" t="s">
        <v>41</v>
      </c>
      <c r="D10" s="64">
        <v>10</v>
      </c>
      <c r="E10" s="65" t="s">
        <v>37</v>
      </c>
      <c r="F10" s="66" t="s">
        <v>84</v>
      </c>
      <c r="G10" s="2"/>
      <c r="H10" s="67">
        <f t="shared" si="0"/>
        <v>900</v>
      </c>
      <c r="I10" s="68">
        <v>90</v>
      </c>
      <c r="J10" s="115"/>
      <c r="K10" s="69">
        <f t="shared" si="1"/>
        <v>0</v>
      </c>
      <c r="L10" s="70" t="str">
        <f t="shared" si="2"/>
        <v xml:space="preserve"> </v>
      </c>
      <c r="M10" s="71"/>
      <c r="N10" s="71"/>
      <c r="O10" s="72"/>
      <c r="P10" s="72"/>
      <c r="Q10" s="71"/>
      <c r="R10" s="71"/>
      <c r="S10" s="73"/>
      <c r="T10" s="72"/>
      <c r="U10" s="74"/>
    </row>
    <row r="11" spans="1:21" ht="92.25" customHeight="1" x14ac:dyDescent="0.25">
      <c r="B11" s="62">
        <v>5</v>
      </c>
      <c r="C11" s="63" t="s">
        <v>42</v>
      </c>
      <c r="D11" s="64">
        <v>10</v>
      </c>
      <c r="E11" s="65" t="s">
        <v>37</v>
      </c>
      <c r="F11" s="66" t="s">
        <v>85</v>
      </c>
      <c r="G11" s="2"/>
      <c r="H11" s="67">
        <f t="shared" si="0"/>
        <v>550</v>
      </c>
      <c r="I11" s="68">
        <v>55</v>
      </c>
      <c r="J11" s="115"/>
      <c r="K11" s="69">
        <f t="shared" si="1"/>
        <v>0</v>
      </c>
      <c r="L11" s="70" t="str">
        <f t="shared" si="2"/>
        <v xml:space="preserve"> </v>
      </c>
      <c r="M11" s="71"/>
      <c r="N11" s="71"/>
      <c r="O11" s="72"/>
      <c r="P11" s="72"/>
      <c r="Q11" s="71"/>
      <c r="R11" s="71"/>
      <c r="S11" s="73"/>
      <c r="T11" s="72"/>
      <c r="U11" s="75"/>
    </row>
    <row r="12" spans="1:21" ht="50.25" customHeight="1" x14ac:dyDescent="0.25">
      <c r="B12" s="62">
        <v>6</v>
      </c>
      <c r="C12" s="63" t="s">
        <v>43</v>
      </c>
      <c r="D12" s="64">
        <v>500</v>
      </c>
      <c r="E12" s="65" t="s">
        <v>44</v>
      </c>
      <c r="F12" s="66" t="s">
        <v>86</v>
      </c>
      <c r="G12" s="76" t="s">
        <v>78</v>
      </c>
      <c r="H12" s="67">
        <f t="shared" si="0"/>
        <v>11000</v>
      </c>
      <c r="I12" s="68">
        <v>22</v>
      </c>
      <c r="J12" s="115"/>
      <c r="K12" s="69">
        <f t="shared" si="1"/>
        <v>0</v>
      </c>
      <c r="L12" s="70" t="str">
        <f t="shared" si="2"/>
        <v xml:space="preserve"> </v>
      </c>
      <c r="M12" s="71"/>
      <c r="N12" s="71"/>
      <c r="O12" s="72"/>
      <c r="P12" s="72"/>
      <c r="Q12" s="71"/>
      <c r="R12" s="71"/>
      <c r="S12" s="73"/>
      <c r="T12" s="72"/>
      <c r="U12" s="65" t="s">
        <v>14</v>
      </c>
    </row>
    <row r="13" spans="1:21" ht="50.25" customHeight="1" x14ac:dyDescent="0.25">
      <c r="B13" s="62">
        <v>7</v>
      </c>
      <c r="C13" s="63" t="s">
        <v>45</v>
      </c>
      <c r="D13" s="64">
        <v>30</v>
      </c>
      <c r="E13" s="65" t="s">
        <v>37</v>
      </c>
      <c r="F13" s="77" t="s">
        <v>46</v>
      </c>
      <c r="G13" s="78"/>
      <c r="H13" s="67">
        <f t="shared" si="0"/>
        <v>1050</v>
      </c>
      <c r="I13" s="68">
        <v>35</v>
      </c>
      <c r="J13" s="115"/>
      <c r="K13" s="69">
        <f t="shared" si="1"/>
        <v>0</v>
      </c>
      <c r="L13" s="70" t="str">
        <f t="shared" si="2"/>
        <v xml:space="preserve"> </v>
      </c>
      <c r="M13" s="71"/>
      <c r="N13" s="71"/>
      <c r="O13" s="72"/>
      <c r="P13" s="72"/>
      <c r="Q13" s="71"/>
      <c r="R13" s="71"/>
      <c r="S13" s="73"/>
      <c r="T13" s="72"/>
      <c r="U13" s="79" t="s">
        <v>17</v>
      </c>
    </row>
    <row r="14" spans="1:21" ht="50.25" customHeight="1" x14ac:dyDescent="0.25">
      <c r="B14" s="62">
        <v>8</v>
      </c>
      <c r="C14" s="63" t="s">
        <v>47</v>
      </c>
      <c r="D14" s="64">
        <v>30</v>
      </c>
      <c r="E14" s="65" t="s">
        <v>37</v>
      </c>
      <c r="F14" s="66" t="s">
        <v>87</v>
      </c>
      <c r="G14" s="78"/>
      <c r="H14" s="67">
        <f t="shared" si="0"/>
        <v>900</v>
      </c>
      <c r="I14" s="68">
        <v>30</v>
      </c>
      <c r="J14" s="115"/>
      <c r="K14" s="69">
        <f t="shared" si="1"/>
        <v>0</v>
      </c>
      <c r="L14" s="70" t="str">
        <f t="shared" si="2"/>
        <v xml:space="preserve"> </v>
      </c>
      <c r="M14" s="71"/>
      <c r="N14" s="71"/>
      <c r="O14" s="72"/>
      <c r="P14" s="72"/>
      <c r="Q14" s="71"/>
      <c r="R14" s="71"/>
      <c r="S14" s="73"/>
      <c r="T14" s="72"/>
      <c r="U14" s="75"/>
    </row>
    <row r="15" spans="1:21" ht="32.25" customHeight="1" x14ac:dyDescent="0.25">
      <c r="B15" s="62">
        <v>9</v>
      </c>
      <c r="C15" s="63" t="s">
        <v>48</v>
      </c>
      <c r="D15" s="64">
        <v>30</v>
      </c>
      <c r="E15" s="65" t="s">
        <v>37</v>
      </c>
      <c r="F15" s="77" t="s">
        <v>49</v>
      </c>
      <c r="G15" s="78"/>
      <c r="H15" s="67">
        <f t="shared" si="0"/>
        <v>1200</v>
      </c>
      <c r="I15" s="68">
        <v>40</v>
      </c>
      <c r="J15" s="115"/>
      <c r="K15" s="69">
        <f t="shared" ref="K15:K28" si="3">D15*J15</f>
        <v>0</v>
      </c>
      <c r="L15" s="70" t="str">
        <f t="shared" ref="L15:L28" si="4">IF(ISNUMBER(J15), IF(J15&gt;I15,"NEVYHOVUJE","VYHOVUJE")," ")</f>
        <v xml:space="preserve"> </v>
      </c>
      <c r="M15" s="71"/>
      <c r="N15" s="71"/>
      <c r="O15" s="72"/>
      <c r="P15" s="72"/>
      <c r="Q15" s="71"/>
      <c r="R15" s="71"/>
      <c r="S15" s="73"/>
      <c r="T15" s="72"/>
      <c r="U15" s="79" t="s">
        <v>18</v>
      </c>
    </row>
    <row r="16" spans="1:21" ht="50.25" customHeight="1" x14ac:dyDescent="0.25">
      <c r="B16" s="62">
        <v>10</v>
      </c>
      <c r="C16" s="63" t="s">
        <v>50</v>
      </c>
      <c r="D16" s="64">
        <v>30</v>
      </c>
      <c r="E16" s="65" t="s">
        <v>37</v>
      </c>
      <c r="F16" s="66" t="s">
        <v>88</v>
      </c>
      <c r="G16" s="78"/>
      <c r="H16" s="67">
        <f t="shared" si="0"/>
        <v>900</v>
      </c>
      <c r="I16" s="68">
        <v>30</v>
      </c>
      <c r="J16" s="115"/>
      <c r="K16" s="69">
        <f t="shared" si="3"/>
        <v>0</v>
      </c>
      <c r="L16" s="70" t="str">
        <f t="shared" si="4"/>
        <v xml:space="preserve"> </v>
      </c>
      <c r="M16" s="71"/>
      <c r="N16" s="71"/>
      <c r="O16" s="72"/>
      <c r="P16" s="72"/>
      <c r="Q16" s="71"/>
      <c r="R16" s="71"/>
      <c r="S16" s="73"/>
      <c r="T16" s="72"/>
      <c r="U16" s="74"/>
    </row>
    <row r="17" spans="2:21" ht="23.25" customHeight="1" x14ac:dyDescent="0.25">
      <c r="B17" s="62">
        <v>11</v>
      </c>
      <c r="C17" s="63" t="s">
        <v>51</v>
      </c>
      <c r="D17" s="64">
        <v>30</v>
      </c>
      <c r="E17" s="65" t="s">
        <v>37</v>
      </c>
      <c r="F17" s="77" t="s">
        <v>52</v>
      </c>
      <c r="G17" s="78"/>
      <c r="H17" s="67">
        <f t="shared" si="0"/>
        <v>1050</v>
      </c>
      <c r="I17" s="68">
        <v>35</v>
      </c>
      <c r="J17" s="115"/>
      <c r="K17" s="69">
        <f t="shared" si="3"/>
        <v>0</v>
      </c>
      <c r="L17" s="70" t="str">
        <f t="shared" si="4"/>
        <v xml:space="preserve"> </v>
      </c>
      <c r="M17" s="71"/>
      <c r="N17" s="71"/>
      <c r="O17" s="72"/>
      <c r="P17" s="72"/>
      <c r="Q17" s="71"/>
      <c r="R17" s="71"/>
      <c r="S17" s="73"/>
      <c r="T17" s="72"/>
      <c r="U17" s="75"/>
    </row>
    <row r="18" spans="2:21" ht="23.25" customHeight="1" x14ac:dyDescent="0.25">
      <c r="B18" s="62">
        <v>12</v>
      </c>
      <c r="C18" s="63" t="s">
        <v>53</v>
      </c>
      <c r="D18" s="64">
        <v>20</v>
      </c>
      <c r="E18" s="65" t="s">
        <v>37</v>
      </c>
      <c r="F18" s="77" t="s">
        <v>54</v>
      </c>
      <c r="G18" s="78"/>
      <c r="H18" s="67">
        <f t="shared" si="0"/>
        <v>500</v>
      </c>
      <c r="I18" s="68">
        <v>25</v>
      </c>
      <c r="J18" s="115"/>
      <c r="K18" s="69">
        <f t="shared" si="3"/>
        <v>0</v>
      </c>
      <c r="L18" s="70" t="str">
        <f t="shared" si="4"/>
        <v xml:space="preserve"> </v>
      </c>
      <c r="M18" s="71"/>
      <c r="N18" s="71"/>
      <c r="O18" s="72"/>
      <c r="P18" s="72"/>
      <c r="Q18" s="71"/>
      <c r="R18" s="71"/>
      <c r="S18" s="73"/>
      <c r="T18" s="72"/>
      <c r="U18" s="65" t="s">
        <v>17</v>
      </c>
    </row>
    <row r="19" spans="2:21" ht="23.25" customHeight="1" x14ac:dyDescent="0.25">
      <c r="B19" s="62">
        <v>13</v>
      </c>
      <c r="C19" s="63" t="s">
        <v>55</v>
      </c>
      <c r="D19" s="64">
        <v>30</v>
      </c>
      <c r="E19" s="65" t="s">
        <v>56</v>
      </c>
      <c r="F19" s="80" t="s">
        <v>57</v>
      </c>
      <c r="G19" s="78"/>
      <c r="H19" s="67">
        <f t="shared" si="0"/>
        <v>1650</v>
      </c>
      <c r="I19" s="68">
        <v>55</v>
      </c>
      <c r="J19" s="115"/>
      <c r="K19" s="69">
        <f t="shared" si="3"/>
        <v>0</v>
      </c>
      <c r="L19" s="70" t="str">
        <f t="shared" si="4"/>
        <v xml:space="preserve"> </v>
      </c>
      <c r="M19" s="71"/>
      <c r="N19" s="71"/>
      <c r="O19" s="72"/>
      <c r="P19" s="72"/>
      <c r="Q19" s="71"/>
      <c r="R19" s="71"/>
      <c r="S19" s="73"/>
      <c r="T19" s="72"/>
      <c r="U19" s="79" t="s">
        <v>12</v>
      </c>
    </row>
    <row r="20" spans="2:21" ht="23.25" customHeight="1" x14ac:dyDescent="0.25">
      <c r="B20" s="62">
        <v>14</v>
      </c>
      <c r="C20" s="63" t="s">
        <v>58</v>
      </c>
      <c r="D20" s="64">
        <v>30</v>
      </c>
      <c r="E20" s="65" t="s">
        <v>56</v>
      </c>
      <c r="F20" s="77" t="s">
        <v>59</v>
      </c>
      <c r="G20" s="78"/>
      <c r="H20" s="67">
        <f t="shared" si="0"/>
        <v>1650</v>
      </c>
      <c r="I20" s="68">
        <v>55</v>
      </c>
      <c r="J20" s="115"/>
      <c r="K20" s="69">
        <f t="shared" si="3"/>
        <v>0</v>
      </c>
      <c r="L20" s="70" t="str">
        <f t="shared" si="4"/>
        <v xml:space="preserve"> </v>
      </c>
      <c r="M20" s="71"/>
      <c r="N20" s="71"/>
      <c r="O20" s="72"/>
      <c r="P20" s="72"/>
      <c r="Q20" s="71"/>
      <c r="R20" s="71"/>
      <c r="S20" s="73"/>
      <c r="T20" s="72"/>
      <c r="U20" s="75"/>
    </row>
    <row r="21" spans="2:21" ht="44.25" customHeight="1" x14ac:dyDescent="0.25">
      <c r="B21" s="62">
        <v>15</v>
      </c>
      <c r="C21" s="63" t="s">
        <v>60</v>
      </c>
      <c r="D21" s="64">
        <v>20</v>
      </c>
      <c r="E21" s="65" t="s">
        <v>61</v>
      </c>
      <c r="F21" s="77" t="s">
        <v>62</v>
      </c>
      <c r="G21" s="78"/>
      <c r="H21" s="67">
        <f t="shared" si="0"/>
        <v>400</v>
      </c>
      <c r="I21" s="68">
        <v>20</v>
      </c>
      <c r="J21" s="115"/>
      <c r="K21" s="69">
        <f t="shared" si="3"/>
        <v>0</v>
      </c>
      <c r="L21" s="70" t="str">
        <f t="shared" si="4"/>
        <v xml:space="preserve"> </v>
      </c>
      <c r="M21" s="71"/>
      <c r="N21" s="71"/>
      <c r="O21" s="72"/>
      <c r="P21" s="72"/>
      <c r="Q21" s="71"/>
      <c r="R21" s="71"/>
      <c r="S21" s="73"/>
      <c r="T21" s="72"/>
      <c r="U21" s="79" t="s">
        <v>13</v>
      </c>
    </row>
    <row r="22" spans="2:21" ht="24" customHeight="1" x14ac:dyDescent="0.25">
      <c r="B22" s="62">
        <v>16</v>
      </c>
      <c r="C22" s="63" t="s">
        <v>63</v>
      </c>
      <c r="D22" s="64">
        <v>30</v>
      </c>
      <c r="E22" s="65" t="s">
        <v>61</v>
      </c>
      <c r="F22" s="77" t="s">
        <v>64</v>
      </c>
      <c r="G22" s="78"/>
      <c r="H22" s="67">
        <f t="shared" si="0"/>
        <v>3000</v>
      </c>
      <c r="I22" s="68">
        <v>100</v>
      </c>
      <c r="J22" s="115"/>
      <c r="K22" s="69">
        <f t="shared" si="3"/>
        <v>0</v>
      </c>
      <c r="L22" s="70" t="str">
        <f t="shared" si="4"/>
        <v xml:space="preserve"> </v>
      </c>
      <c r="M22" s="71"/>
      <c r="N22" s="71"/>
      <c r="O22" s="72"/>
      <c r="P22" s="72"/>
      <c r="Q22" s="71"/>
      <c r="R22" s="71"/>
      <c r="S22" s="73"/>
      <c r="T22" s="72"/>
      <c r="U22" s="75"/>
    </row>
    <row r="23" spans="2:21" ht="24" customHeight="1" x14ac:dyDescent="0.25">
      <c r="B23" s="62">
        <v>17</v>
      </c>
      <c r="C23" s="63" t="s">
        <v>65</v>
      </c>
      <c r="D23" s="64">
        <v>20</v>
      </c>
      <c r="E23" s="65" t="s">
        <v>56</v>
      </c>
      <c r="F23" s="77" t="s">
        <v>66</v>
      </c>
      <c r="G23" s="78"/>
      <c r="H23" s="67">
        <f t="shared" si="0"/>
        <v>600</v>
      </c>
      <c r="I23" s="68">
        <v>30</v>
      </c>
      <c r="J23" s="115"/>
      <c r="K23" s="69">
        <f t="shared" si="3"/>
        <v>0</v>
      </c>
      <c r="L23" s="70" t="str">
        <f t="shared" si="4"/>
        <v xml:space="preserve"> </v>
      </c>
      <c r="M23" s="71"/>
      <c r="N23" s="71"/>
      <c r="O23" s="72"/>
      <c r="P23" s="72"/>
      <c r="Q23" s="71"/>
      <c r="R23" s="71"/>
      <c r="S23" s="73"/>
      <c r="T23" s="72"/>
      <c r="U23" s="65" t="s">
        <v>15</v>
      </c>
    </row>
    <row r="24" spans="2:21" ht="24" customHeight="1" x14ac:dyDescent="0.25">
      <c r="B24" s="62">
        <v>18</v>
      </c>
      <c r="C24" s="63" t="s">
        <v>67</v>
      </c>
      <c r="D24" s="64">
        <v>2</v>
      </c>
      <c r="E24" s="65" t="s">
        <v>56</v>
      </c>
      <c r="F24" s="77" t="s">
        <v>68</v>
      </c>
      <c r="G24" s="78"/>
      <c r="H24" s="67">
        <f t="shared" si="0"/>
        <v>80</v>
      </c>
      <c r="I24" s="68">
        <v>40</v>
      </c>
      <c r="J24" s="115"/>
      <c r="K24" s="69">
        <f t="shared" si="3"/>
        <v>0</v>
      </c>
      <c r="L24" s="70" t="str">
        <f t="shared" si="4"/>
        <v xml:space="preserve"> </v>
      </c>
      <c r="M24" s="71"/>
      <c r="N24" s="71"/>
      <c r="O24" s="72"/>
      <c r="P24" s="72"/>
      <c r="Q24" s="71"/>
      <c r="R24" s="71"/>
      <c r="S24" s="73"/>
      <c r="T24" s="72"/>
      <c r="U24" s="79" t="s">
        <v>17</v>
      </c>
    </row>
    <row r="25" spans="2:21" ht="24" customHeight="1" x14ac:dyDescent="0.25">
      <c r="B25" s="62">
        <v>19</v>
      </c>
      <c r="C25" s="80" t="s">
        <v>69</v>
      </c>
      <c r="D25" s="64">
        <v>10</v>
      </c>
      <c r="E25" s="65" t="s">
        <v>56</v>
      </c>
      <c r="F25" s="80" t="s">
        <v>70</v>
      </c>
      <c r="G25" s="78"/>
      <c r="H25" s="67">
        <f t="shared" si="0"/>
        <v>300</v>
      </c>
      <c r="I25" s="68">
        <v>30</v>
      </c>
      <c r="J25" s="115"/>
      <c r="K25" s="69">
        <f t="shared" si="3"/>
        <v>0</v>
      </c>
      <c r="L25" s="70" t="str">
        <f t="shared" si="4"/>
        <v xml:space="preserve"> </v>
      </c>
      <c r="M25" s="71"/>
      <c r="N25" s="71"/>
      <c r="O25" s="72"/>
      <c r="P25" s="72"/>
      <c r="Q25" s="71"/>
      <c r="R25" s="71"/>
      <c r="S25" s="73"/>
      <c r="T25" s="72"/>
      <c r="U25" s="75"/>
    </row>
    <row r="26" spans="2:21" ht="24" customHeight="1" x14ac:dyDescent="0.25">
      <c r="B26" s="62">
        <v>20</v>
      </c>
      <c r="C26" s="63" t="s">
        <v>71</v>
      </c>
      <c r="D26" s="64">
        <v>50</v>
      </c>
      <c r="E26" s="65" t="s">
        <v>37</v>
      </c>
      <c r="F26" s="77" t="s">
        <v>72</v>
      </c>
      <c r="G26" s="78"/>
      <c r="H26" s="67">
        <f t="shared" si="0"/>
        <v>850</v>
      </c>
      <c r="I26" s="68">
        <v>17</v>
      </c>
      <c r="J26" s="115"/>
      <c r="K26" s="69">
        <f t="shared" si="3"/>
        <v>0</v>
      </c>
      <c r="L26" s="70" t="str">
        <f t="shared" si="4"/>
        <v xml:space="preserve"> </v>
      </c>
      <c r="M26" s="71"/>
      <c r="N26" s="71"/>
      <c r="O26" s="72"/>
      <c r="P26" s="72"/>
      <c r="Q26" s="71"/>
      <c r="R26" s="71"/>
      <c r="S26" s="73"/>
      <c r="T26" s="72"/>
      <c r="U26" s="65" t="s">
        <v>16</v>
      </c>
    </row>
    <row r="27" spans="2:21" ht="24" customHeight="1" x14ac:dyDescent="0.25">
      <c r="B27" s="62">
        <v>21</v>
      </c>
      <c r="C27" s="63" t="s">
        <v>73</v>
      </c>
      <c r="D27" s="64">
        <v>30</v>
      </c>
      <c r="E27" s="65" t="s">
        <v>37</v>
      </c>
      <c r="F27" s="77" t="s">
        <v>74</v>
      </c>
      <c r="G27" s="78"/>
      <c r="H27" s="67">
        <f t="shared" si="0"/>
        <v>240</v>
      </c>
      <c r="I27" s="68">
        <v>8</v>
      </c>
      <c r="J27" s="115"/>
      <c r="K27" s="69">
        <f t="shared" si="3"/>
        <v>0</v>
      </c>
      <c r="L27" s="70" t="str">
        <f t="shared" si="4"/>
        <v xml:space="preserve"> </v>
      </c>
      <c r="M27" s="71"/>
      <c r="N27" s="71"/>
      <c r="O27" s="72"/>
      <c r="P27" s="72"/>
      <c r="Q27" s="71"/>
      <c r="R27" s="71"/>
      <c r="S27" s="73"/>
      <c r="T27" s="72"/>
      <c r="U27" s="79" t="s">
        <v>17</v>
      </c>
    </row>
    <row r="28" spans="2:21" ht="24" customHeight="1" thickBot="1" x14ac:dyDescent="0.3">
      <c r="B28" s="81">
        <v>22</v>
      </c>
      <c r="C28" s="82" t="s">
        <v>75</v>
      </c>
      <c r="D28" s="83">
        <v>20</v>
      </c>
      <c r="E28" s="84" t="s">
        <v>37</v>
      </c>
      <c r="F28" s="85" t="s">
        <v>76</v>
      </c>
      <c r="G28" s="86"/>
      <c r="H28" s="87">
        <f t="shared" si="0"/>
        <v>900</v>
      </c>
      <c r="I28" s="88">
        <v>45</v>
      </c>
      <c r="J28" s="116"/>
      <c r="K28" s="89">
        <f t="shared" si="3"/>
        <v>0</v>
      </c>
      <c r="L28" s="90" t="str">
        <f t="shared" si="4"/>
        <v xml:space="preserve"> </v>
      </c>
      <c r="M28" s="91"/>
      <c r="N28" s="91"/>
      <c r="O28" s="92"/>
      <c r="P28" s="92"/>
      <c r="Q28" s="91"/>
      <c r="R28" s="91"/>
      <c r="S28" s="93"/>
      <c r="T28" s="92"/>
      <c r="U28" s="94"/>
    </row>
    <row r="29" spans="2:21" ht="13.5" customHeight="1" thickTop="1" thickBot="1" x14ac:dyDescent="0.3">
      <c r="C29" s="3"/>
      <c r="D29" s="3"/>
      <c r="E29" s="3"/>
      <c r="F29" s="3"/>
      <c r="G29" s="3"/>
      <c r="H29" s="3"/>
      <c r="K29" s="95"/>
    </row>
    <row r="30" spans="2:21" ht="60.75" customHeight="1" thickTop="1" thickBot="1" x14ac:dyDescent="0.3">
      <c r="B30" s="96" t="s">
        <v>9</v>
      </c>
      <c r="C30" s="97"/>
      <c r="D30" s="97"/>
      <c r="E30" s="97"/>
      <c r="F30" s="97"/>
      <c r="G30" s="98"/>
      <c r="H30" s="99"/>
      <c r="I30" s="100" t="s">
        <v>10</v>
      </c>
      <c r="J30" s="101" t="s">
        <v>11</v>
      </c>
      <c r="K30" s="102"/>
      <c r="L30" s="103"/>
      <c r="M30" s="26"/>
      <c r="N30" s="26"/>
      <c r="O30" s="26"/>
      <c r="P30" s="26"/>
      <c r="Q30" s="26"/>
      <c r="R30" s="26"/>
      <c r="S30" s="26"/>
      <c r="T30" s="26"/>
      <c r="U30" s="104"/>
    </row>
    <row r="31" spans="2:21" ht="33" customHeight="1" thickTop="1" thickBot="1" x14ac:dyDescent="0.3">
      <c r="B31" s="105" t="s">
        <v>30</v>
      </c>
      <c r="C31" s="105"/>
      <c r="D31" s="105"/>
      <c r="E31" s="105"/>
      <c r="F31" s="105"/>
      <c r="G31" s="106"/>
      <c r="H31" s="107"/>
      <c r="I31" s="108">
        <f>SUM(H7:H28)</f>
        <v>60245</v>
      </c>
      <c r="J31" s="109">
        <f>SUM(K7:K28)</f>
        <v>0</v>
      </c>
      <c r="K31" s="110"/>
      <c r="L31" s="111"/>
    </row>
    <row r="32" spans="2:21" ht="14.25" customHeight="1" thickTop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</sheetData>
  <sheetProtection algorithmName="SHA-512" hashValue="L0i2gKzkQrQYaeVLxzkK++7KnE8Cxl1R4tH3i5NXwYpjXRZ5kVLeIAdfaE3c/o40I1f9pnqn5UmdjPiup45bzQ==" saltValue="jpKiNxzFZmYDt2M2XqRwSA==" spinCount="100000" sheet="1" objects="1" scenarios="1"/>
  <mergeCells count="21">
    <mergeCell ref="Q8:Q28"/>
    <mergeCell ref="P8:P28"/>
    <mergeCell ref="M8:M28"/>
    <mergeCell ref="N8:N28"/>
    <mergeCell ref="O8:O28"/>
    <mergeCell ref="T8:T28"/>
    <mergeCell ref="S8:S28"/>
    <mergeCell ref="R8:R28"/>
    <mergeCell ref="U8:U11"/>
    <mergeCell ref="U13:U14"/>
    <mergeCell ref="U15:U17"/>
    <mergeCell ref="U19:U20"/>
    <mergeCell ref="U21:U22"/>
    <mergeCell ref="U24:U25"/>
    <mergeCell ref="U27:U28"/>
    <mergeCell ref="B31:F31"/>
    <mergeCell ref="J31:L31"/>
    <mergeCell ref="B1:D1"/>
    <mergeCell ref="B30:F30"/>
    <mergeCell ref="J30:L30"/>
    <mergeCell ref="G12:G28"/>
  </mergeCells>
  <conditionalFormatting sqref="B7:B28 D7:D28">
    <cfRule type="containsBlanks" dxfId="10" priority="49">
      <formula>LEN(TRIM(B7))=0</formula>
    </cfRule>
  </conditionalFormatting>
  <conditionalFormatting sqref="B7:B28">
    <cfRule type="cellIs" dxfId="9" priority="43" operator="greaterThanOrEqual">
      <formula>1</formula>
    </cfRule>
  </conditionalFormatting>
  <conditionalFormatting sqref="G7:G12">
    <cfRule type="expression" dxfId="8" priority="1">
      <formula>LEN(TRIM(G7))&gt;0</formula>
    </cfRule>
    <cfRule type="expression" dxfId="7" priority="2">
      <formula>LEN(TRIM(G7))&gt;0</formula>
    </cfRule>
    <cfRule type="expression" dxfId="6" priority="3">
      <formula>LEN(TRIM(G7))&gt;0</formula>
    </cfRule>
    <cfRule type="expression" dxfId="5" priority="4">
      <formula>LEN(TRIM(G7))=0</formula>
    </cfRule>
  </conditionalFormatting>
  <conditionalFormatting sqref="J7:J28">
    <cfRule type="notContainsBlanks" dxfId="4" priority="8">
      <formula>LEN(TRIM(J7))&gt;0</formula>
    </cfRule>
    <cfRule type="notContainsBlanks" dxfId="3" priority="9">
      <formula>LEN(TRIM(J7))&gt;0</formula>
    </cfRule>
    <cfRule type="containsBlanks" dxfId="2" priority="10">
      <formula>LEN(TRIM(J7))=0</formula>
    </cfRule>
  </conditionalFormatting>
  <conditionalFormatting sqref="L7:L28">
    <cfRule type="cellIs" dxfId="1" priority="39" operator="equal">
      <formula>"NEVYHOVUJE"</formula>
    </cfRule>
    <cfRule type="cellIs" dxfId="0" priority="40" operator="equal">
      <formula>"VYHOVUJE"</formula>
    </cfRule>
  </conditionalFormatting>
  <dataValidations count="2">
    <dataValidation type="list" showInputMessage="1" showErrorMessage="1" sqref="N7" xr:uid="{1D6BB922-C248-41F3-8B1E-F00CADE9E004}">
      <formula1>"ANO,NE"</formula1>
    </dataValidation>
    <dataValidation type="list" showInputMessage="1" showErrorMessage="1" sqref="E7:E28" xr:uid="{A1CAE05E-3702-4A33-B24B-1E22C7F0E481}">
      <formula1>"ks,balení,sada,litr,kg,pár,role,karton,"</formula1>
    </dataValidation>
  </dataValidations>
  <pageMargins left="0.19685039370078741" right="0.19685039370078741" top="0.19685039370078741" bottom="0.19685039370078741" header="0.15748031496062992" footer="0.19685039370078741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3639A08-209A-46BE-B8FB-DA3C9D06D8E2}">
          <x14:formula1>
            <xm:f>#REF!</xm:f>
          </x14:formula1>
          <xm:sqref>U7:U8 U12:U13 U15 U18:U19 U21 U23:U24 U26:U27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CPHP</vt:lpstr>
      <vt:lpstr>CPHP!Oblast_tisku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25.01.2022</dc:description>
  <cp:lastModifiedBy>Hana Pešková</cp:lastModifiedBy>
  <cp:revision>1</cp:revision>
  <cp:lastPrinted>2025-07-23T08:46:49Z</cp:lastPrinted>
  <dcterms:created xsi:type="dcterms:W3CDTF">2014-03-05T12:43:32Z</dcterms:created>
  <dcterms:modified xsi:type="dcterms:W3CDTF">2025-07-23T09:15:15Z</dcterms:modified>
</cp:coreProperties>
</file>