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118\1 výzva\"/>
    </mc:Choice>
  </mc:AlternateContent>
  <xr:revisionPtr revIDLastSave="0" documentId="13_ncr:1_{5F4D31F1-9318-4A31-8CEE-1124532D8F9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9" i="1"/>
  <c r="S8" i="1"/>
  <c r="S10" i="1"/>
  <c r="T10" i="1"/>
  <c r="S11" i="1"/>
  <c r="T11" i="1"/>
  <c r="P8" i="1"/>
  <c r="P10" i="1"/>
  <c r="P11" i="1"/>
  <c r="S7" i="1" l="1"/>
  <c r="P7" i="1"/>
  <c r="Q14" i="1" l="1"/>
  <c r="R14" i="1"/>
  <c r="T7" i="1"/>
</calcChain>
</file>

<file path=xl/sharedStrings.xml><?xml version="1.0" encoding="utf-8"?>
<sst xmlns="http://schemas.openxmlformats.org/spreadsheetml/2006/main" count="63" uniqueCount="52">
  <si>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</si>
  <si>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</si>
  <si>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</si>
  <si>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</si>
  <si>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</si>
  <si>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</si>
  <si>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</si>
  <si>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</si>
  <si>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</si>
  <si>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</si>
  <si>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</si>
  <si>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</si>
  <si>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30213300-8 - Stolní počítač </t>
  </si>
  <si>
    <t>30231000-7 - Počítačové monitory a konzoly</t>
  </si>
  <si>
    <t>30237132-3 - Rozhraní USB (univerzální sériová sběrnice)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</si>
  <si>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</si>
  <si>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</si>
  <si>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</si>
  <si>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</si>
  <si>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</si>
  <si>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</si>
  <si>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</si>
  <si>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</si>
  <si>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</si>
  <si>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</si>
  <si>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</si>
  <si>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</si>
  <si>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</si>
  <si>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</si>
  <si>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</si>
  <si>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</si>
  <si>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</si>
  <si>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t>NE</t>
  </si>
  <si>
    <t>Pokud financováno z projektových prostředků, pak ŘEŠITEL uvede: NÁZEV A ČÍSLO DOTAČNÍHO PROJEKTU</t>
  </si>
  <si>
    <t>Samostatná faktura</t>
  </si>
  <si>
    <t>21 dní</t>
  </si>
  <si>
    <t xml:space="preserve">Příloha č. 2 Kupní smlouvy - technická specifikace
Výpočetní technika (III.) 118 - 2025 </t>
  </si>
  <si>
    <t>Tablet 11"</t>
  </si>
  <si>
    <t>Displej 11", rozlišení Full HD 1920 × 1200.
Technologie displeje: TFT.
CPU: min. 8 jader.
RAM min. 8 GB.
Kapacita úložiště min. 128 GB.
Paměťová karta až 1000 GB.
WiFi, Bluetooth, GPS, zadní fotoaparát min. 8 Mpx (f/2), přední fotoaparát min. 5 Mpx (f/2,2).
USB-C.
Min. 15W rychlé nabíjení, baterie min. 7040 mAh.</t>
  </si>
  <si>
    <t>Markéta Přibylová,
Tel.: 37763 8001,
E-mail: mapribyl@fst.zcu.cz</t>
  </si>
  <si>
    <t>Univerzitní 22,
301 00 Plzeň, 
Fakulta strojní - Děkanát,
místnost UK 210</t>
  </si>
  <si>
    <t>Stolní počítač</t>
  </si>
  <si>
    <t>Displej</t>
  </si>
  <si>
    <t>Adaptér</t>
  </si>
  <si>
    <t>Ing. Marek Klimko, Ph.D.,
Tel.: 773 602 598, 
E-mail: klimko@fst.zcu.cz</t>
  </si>
  <si>
    <t>Univerzitní 22, 
301 00 Plzeň,
Fakulta strojní - Katedra energetických strojů a zařízení,
místnost UK 724</t>
  </si>
  <si>
    <t>Výkon procesoru: minimálně 24 000 bodů v Passmark CPU (multithread rating) a 3 400 bodů v Passmark CPU (single thread rating) - k datu 02. 07. 2025.
Operační paměť: minimálně 32 GB DDR5.
Grafická karta: minimálně 8 GB vyhrazené GDDR6 paměti. Výkon v Passmark GPU minimálně 19 000 bodů (k datu 02.07.2025).
Úložiště: minimálně 1 TB SSD.
Portová výbava (minimálně):
2x RS232
4x USB 3.2
2x USB 2.0
1x RJ-45 (LAN)
1x HDMI
VGA D-SUB
DisplayPort.
Kancelářská klávesnice, vysokoprofilové klávesy + optická myš.
Záruka: minimálně 24 měsíců on-site (servis u zákazníka).</t>
  </si>
  <si>
    <t>Operační systém Windows 11 Pro, předinstalovaný (nesmí to být licence typu K12 (EDU)).
OS Windows požadujeme z důvodu kompatibility s interními aplikacemi ZČU (např. Stag, Magion a další).</t>
  </si>
  <si>
    <t>Záruka min. 24 měsíců,
servis NBD on-site (servis u zákazníka).</t>
  </si>
  <si>
    <t>Sériový adaptér USB x RS232 port, minimálně 6 RS232.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</si>
  <si>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EE0000"/>
        <rFont val="Calibri"/>
        <family val="2"/>
        <charset val="238"/>
        <scheme val="minor"/>
      </rPr>
      <t>*</t>
    </r>
  </si>
  <si>
    <r>
      <t xml:space="preserve">Displej, prohnutý, úhlopříčka minimálně  32", rozlišení min. </t>
    </r>
    <r>
      <rPr>
        <sz val="11"/>
        <rFont val="Calibri"/>
        <family val="2"/>
        <charset val="238"/>
        <scheme val="minor"/>
      </rPr>
      <t>2560 x 1440.</t>
    </r>
    <r>
      <rPr>
        <sz val="11"/>
        <color theme="1"/>
        <rFont val="Calibri"/>
        <family val="2"/>
        <charset val="238"/>
        <scheme val="minor"/>
      </rPr>
      <t xml:space="preserve">
Antireflexní matricová vrstva, LED VA panel, obnovovací frekvence 180 Hz nebo vyšší, odezva 1 ms (MPRT) nebo nižší, jas 350 cd/m² nebo vyšší, minimálně 1x HDMI, minimálně 1x DisplayPort, stojan s možností nastavení výšky, úhlu otáčení, náklonu, energetická třída  A-E.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</si>
</sst>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b/>
      <sz val="11"/>
      <color rgb="FFEE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1" fillId="0" borderId="0"/>
    <xf numFmtId="0" fontId="28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7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29" fillId="4" borderId="4" xfId="3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21" xfId="0" applyNumberForma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left" vertical="center" wrapText="1" indent="1"/>
    </xf>
    <xf numFmtId="0" fontId="26" fillId="4" borderId="22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15" fillId="6" borderId="22" xfId="0" applyFont="1" applyFill="1" applyBorder="1" applyAlignment="1" applyProtection="1">
      <alignment horizontal="center" vertical="center" wrapText="1"/>
    </xf>
    <xf numFmtId="0" fontId="6" fillId="6" borderId="22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right" vertical="center" indent="1"/>
    </xf>
    <xf numFmtId="164" fontId="0" fillId="3" borderId="22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left" vertical="center" wrapText="1" indent="1"/>
    </xf>
    <xf numFmtId="0" fontId="31" fillId="4" borderId="19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5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left" vertical="center" wrapText="1" indent="1"/>
    </xf>
    <xf numFmtId="0" fontId="26" fillId="4" borderId="17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15" fillId="6" borderId="17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3" fontId="0" fillId="2" borderId="24" xfId="0" applyNumberForma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left" vertical="center" wrapText="1" indent="1"/>
    </xf>
    <xf numFmtId="0" fontId="15" fillId="6" borderId="20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right" vertical="center" indent="1"/>
    </xf>
    <xf numFmtId="164" fontId="0" fillId="3" borderId="25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5" xfId="0" applyBorder="1" applyAlignment="1" applyProtection="1">
      <alignment horizontal="center" vertical="center"/>
    </xf>
    <xf numFmtId="0" fontId="9" fillId="3" borderId="25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left" vertical="center" wrapText="1" indent="1"/>
    </xf>
    <xf numFmtId="0" fontId="26" fillId="4" borderId="15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5" fillId="0" borderId="0" xfId="2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164" fontId="14" fillId="0" borderId="10" xfId="0" applyNumberFormat="1" applyFont="1" applyBorder="1" applyAlignment="1" applyProtection="1">
      <alignment horizontal="center" vertical="center"/>
    </xf>
    <xf numFmtId="164" fontId="14" fillId="0" borderId="1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4" borderId="22" xfId="0" applyFont="1" applyFill="1" applyBorder="1" applyAlignment="1" applyProtection="1">
      <alignment horizontal="left" vertical="center" wrapText="1" indent="1"/>
      <protection locked="0"/>
    </xf>
    <xf numFmtId="0" fontId="16" fillId="4" borderId="19" xfId="0" applyFont="1" applyFill="1" applyBorder="1" applyAlignment="1" applyProtection="1">
      <alignment horizontal="left" vertical="center" wrapText="1" indent="1"/>
      <protection locked="0"/>
    </xf>
    <xf numFmtId="0" fontId="16" fillId="4" borderId="17" xfId="0" applyFont="1" applyFill="1" applyBorder="1" applyAlignment="1" applyProtection="1">
      <alignment horizontal="left" vertical="center" wrapText="1" indent="1"/>
      <protection locked="0"/>
    </xf>
    <xf numFmtId="0" fontId="16" fillId="4" borderId="25" xfId="0" applyFont="1" applyFill="1" applyBorder="1" applyAlignment="1" applyProtection="1">
      <alignment horizontal="left" vertical="center" wrapText="1" indent="1"/>
      <protection locked="0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164" fontId="16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5"/>
  <sheetViews>
    <sheetView tabSelected="1" topLeftCell="F1" zoomScale="57" zoomScaleNormal="57" workbookViewId="0">
      <selection activeCell="R7" sqref="R7:R11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42.42578125" style="4" customWidth="1"/>
    <col min="4" max="4" width="12.28515625" style="145" customWidth="1"/>
    <col min="5" max="5" width="10.5703125" style="22" customWidth="1"/>
    <col min="6" max="6" width="134.7109375" style="4" customWidth="1"/>
    <col min="7" max="7" width="35.85546875" style="6" customWidth="1"/>
    <col min="8" max="8" width="27.42578125" style="6" customWidth="1"/>
    <col min="9" max="9" width="20.85546875" style="6" customWidth="1"/>
    <col min="10" max="10" width="16.140625" style="4" customWidth="1"/>
    <col min="11" max="11" width="27.28515625" style="1" hidden="1" customWidth="1"/>
    <col min="12" max="12" width="30" style="1" customWidth="1"/>
    <col min="13" max="13" width="31" style="1" customWidth="1"/>
    <col min="14" max="14" width="36.85546875" style="6" customWidth="1"/>
    <col min="15" max="15" width="27.28515625" style="6" customWidth="1"/>
    <col min="16" max="16" width="17.7109375" style="6" hidden="1" customWidth="1"/>
    <col min="17" max="17" width="21.285156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2.7109375" style="17" customWidth="1"/>
    <col min="23" max="16384" width="9.140625" style="1"/>
  </cols>
  <sheetData>
    <row r="1" spans="1:22" ht="40.9" customHeight="1" x14ac:dyDescent="0.25">
      <c r="B1" s="2" t="s">
        <v>36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15</v>
      </c>
      <c r="D6" s="29" t="s">
        <v>4</v>
      </c>
      <c r="E6" s="29" t="s">
        <v>16</v>
      </c>
      <c r="F6" s="29" t="s">
        <v>17</v>
      </c>
      <c r="G6" s="30" t="s">
        <v>30</v>
      </c>
      <c r="H6" s="31" t="s">
        <v>50</v>
      </c>
      <c r="I6" s="32" t="s">
        <v>18</v>
      </c>
      <c r="J6" s="29" t="s">
        <v>19</v>
      </c>
      <c r="K6" s="29" t="s">
        <v>33</v>
      </c>
      <c r="L6" s="33" t="s">
        <v>20</v>
      </c>
      <c r="M6" s="34" t="s">
        <v>21</v>
      </c>
      <c r="N6" s="33" t="s">
        <v>22</v>
      </c>
      <c r="O6" s="29" t="s">
        <v>28</v>
      </c>
      <c r="P6" s="33" t="s">
        <v>23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24</v>
      </c>
      <c r="V6" s="33" t="s">
        <v>25</v>
      </c>
    </row>
    <row r="7" spans="1:22" ht="208.5" customHeight="1" thickTop="1" thickBot="1" x14ac:dyDescent="0.3">
      <c r="A7" s="37"/>
      <c r="B7" s="38">
        <v>1</v>
      </c>
      <c r="C7" s="39" t="s">
        <v>37</v>
      </c>
      <c r="D7" s="40">
        <v>2</v>
      </c>
      <c r="E7" s="41" t="s">
        <v>31</v>
      </c>
      <c r="F7" s="42" t="s">
        <v>38</v>
      </c>
      <c r="G7" s="146"/>
      <c r="H7" s="43" t="s">
        <v>32</v>
      </c>
      <c r="I7" s="39" t="s">
        <v>34</v>
      </c>
      <c r="J7" s="44" t="s">
        <v>32</v>
      </c>
      <c r="K7" s="45"/>
      <c r="L7" s="46"/>
      <c r="M7" s="47" t="s">
        <v>39</v>
      </c>
      <c r="N7" s="47" t="s">
        <v>40</v>
      </c>
      <c r="O7" s="48" t="s">
        <v>35</v>
      </c>
      <c r="P7" s="49">
        <f>D7*Q7</f>
        <v>11570</v>
      </c>
      <c r="Q7" s="50">
        <v>5785</v>
      </c>
      <c r="R7" s="151"/>
      <c r="S7" s="51">
        <f>D7*R7</f>
        <v>0</v>
      </c>
      <c r="T7" s="52" t="str">
        <f>IF(ISNUMBER(R7), IF(R7&gt;Q7,"NEVYHOVUJE","VYHOVUJE")," ")</f>
        <v xml:space="preserve"> </v>
      </c>
      <c r="U7" s="53"/>
      <c r="V7" s="54" t="s">
        <v>11</v>
      </c>
    </row>
    <row r="8" spans="1:22" ht="246.75" customHeight="1" x14ac:dyDescent="0.25">
      <c r="A8" s="37"/>
      <c r="B8" s="55">
        <v>2</v>
      </c>
      <c r="C8" s="56" t="s">
        <v>41</v>
      </c>
      <c r="D8" s="57">
        <v>1</v>
      </c>
      <c r="E8" s="58" t="s">
        <v>31</v>
      </c>
      <c r="F8" s="59" t="s">
        <v>46</v>
      </c>
      <c r="G8" s="147"/>
      <c r="H8" s="60" t="s">
        <v>32</v>
      </c>
      <c r="I8" s="61" t="s">
        <v>34</v>
      </c>
      <c r="J8" s="62" t="s">
        <v>32</v>
      </c>
      <c r="K8" s="63"/>
      <c r="L8" s="64" t="s">
        <v>48</v>
      </c>
      <c r="M8" s="65" t="s">
        <v>44</v>
      </c>
      <c r="N8" s="65" t="s">
        <v>45</v>
      </c>
      <c r="O8" s="66" t="s">
        <v>35</v>
      </c>
      <c r="P8" s="67">
        <f>D8*Q8</f>
        <v>35000</v>
      </c>
      <c r="Q8" s="68">
        <v>35000</v>
      </c>
      <c r="R8" s="152"/>
      <c r="S8" s="69">
        <f>D8*R8</f>
        <v>0</v>
      </c>
      <c r="T8" s="70" t="str">
        <f>IF(R8+R9, IF(R8+R9&gt;Q8,"NEVYHOVUJE","VYHOVUJE")," ")</f>
        <v xml:space="preserve"> </v>
      </c>
      <c r="U8" s="71"/>
      <c r="V8" s="72" t="s">
        <v>12</v>
      </c>
    </row>
    <row r="9" spans="1:22" ht="45" customHeight="1" x14ac:dyDescent="0.25">
      <c r="A9" s="37"/>
      <c r="B9" s="73"/>
      <c r="C9" s="74"/>
      <c r="D9" s="75"/>
      <c r="E9" s="76"/>
      <c r="F9" s="77" t="s">
        <v>47</v>
      </c>
      <c r="G9" s="148"/>
      <c r="H9" s="78" t="s">
        <v>32</v>
      </c>
      <c r="I9" s="79"/>
      <c r="J9" s="80"/>
      <c r="K9" s="81"/>
      <c r="L9" s="82"/>
      <c r="M9" s="83"/>
      <c r="N9" s="83"/>
      <c r="O9" s="84"/>
      <c r="P9" s="85"/>
      <c r="Q9" s="86"/>
      <c r="R9" s="153"/>
      <c r="S9" s="87">
        <f>D8*R9</f>
        <v>0</v>
      </c>
      <c r="T9" s="88"/>
      <c r="U9" s="89"/>
      <c r="V9" s="90"/>
    </row>
    <row r="10" spans="1:22" ht="67.5" customHeight="1" x14ac:dyDescent="0.25">
      <c r="A10" s="37"/>
      <c r="B10" s="91">
        <v>3</v>
      </c>
      <c r="C10" s="92" t="s">
        <v>42</v>
      </c>
      <c r="D10" s="93">
        <v>1</v>
      </c>
      <c r="E10" s="94" t="s">
        <v>31</v>
      </c>
      <c r="F10" s="95" t="s">
        <v>51</v>
      </c>
      <c r="G10" s="149"/>
      <c r="H10" s="149"/>
      <c r="I10" s="79"/>
      <c r="J10" s="80"/>
      <c r="K10" s="81"/>
      <c r="L10" s="96"/>
      <c r="M10" s="97"/>
      <c r="N10" s="97"/>
      <c r="O10" s="84"/>
      <c r="P10" s="98">
        <f>D10*Q10</f>
        <v>8000</v>
      </c>
      <c r="Q10" s="99">
        <v>8000</v>
      </c>
      <c r="R10" s="154"/>
      <c r="S10" s="100">
        <f>D10*R10</f>
        <v>0</v>
      </c>
      <c r="T10" s="101" t="str">
        <f t="shared" ref="T10:T11" si="0">IF(ISNUMBER(R10), IF(R10&gt;Q10,"NEVYHOVUJE","VYHOVUJE")," ")</f>
        <v xml:space="preserve"> </v>
      </c>
      <c r="U10" s="102"/>
      <c r="V10" s="103" t="s">
        <v>13</v>
      </c>
    </row>
    <row r="11" spans="1:22" ht="42" customHeight="1" thickBot="1" x14ac:dyDescent="0.3">
      <c r="A11" s="37"/>
      <c r="B11" s="104">
        <v>4</v>
      </c>
      <c r="C11" s="105" t="s">
        <v>43</v>
      </c>
      <c r="D11" s="106">
        <v>1</v>
      </c>
      <c r="E11" s="107" t="s">
        <v>31</v>
      </c>
      <c r="F11" s="108" t="s">
        <v>49</v>
      </c>
      <c r="G11" s="150"/>
      <c r="H11" s="109" t="s">
        <v>32</v>
      </c>
      <c r="I11" s="110"/>
      <c r="J11" s="111"/>
      <c r="K11" s="112"/>
      <c r="L11" s="113"/>
      <c r="M11" s="114"/>
      <c r="N11" s="114"/>
      <c r="O11" s="115"/>
      <c r="P11" s="116">
        <f>D11*Q11</f>
        <v>3000</v>
      </c>
      <c r="Q11" s="117">
        <v>3000</v>
      </c>
      <c r="R11" s="155"/>
      <c r="S11" s="118">
        <f>D11*R11</f>
        <v>0</v>
      </c>
      <c r="T11" s="119" t="str">
        <f t="shared" si="0"/>
        <v xml:space="preserve"> </v>
      </c>
      <c r="U11" s="120"/>
      <c r="V11" s="121" t="s">
        <v>14</v>
      </c>
    </row>
    <row r="12" spans="1:22" ht="17.45" customHeight="1" thickTop="1" thickBot="1" x14ac:dyDescent="0.3">
      <c r="B12" s="122"/>
      <c r="C12" s="1"/>
      <c r="D12" s="1"/>
      <c r="E12" s="1"/>
      <c r="F12" s="1"/>
      <c r="G12" s="1"/>
      <c r="H12" s="1"/>
      <c r="I12" s="1"/>
      <c r="J12" s="1"/>
      <c r="N12" s="1"/>
      <c r="O12" s="1"/>
      <c r="P12" s="1"/>
    </row>
    <row r="13" spans="1:22" ht="51.75" customHeight="1" thickTop="1" thickBot="1" x14ac:dyDescent="0.3">
      <c r="B13" s="123" t="s">
        <v>27</v>
      </c>
      <c r="C13" s="123"/>
      <c r="D13" s="123"/>
      <c r="E13" s="123"/>
      <c r="F13" s="123"/>
      <c r="G13" s="123"/>
      <c r="H13" s="124"/>
      <c r="I13" s="124"/>
      <c r="J13" s="125"/>
      <c r="K13" s="125"/>
      <c r="L13" s="27"/>
      <c r="M13" s="27"/>
      <c r="N13" s="27"/>
      <c r="O13" s="126"/>
      <c r="P13" s="126"/>
      <c r="Q13" s="127" t="s">
        <v>9</v>
      </c>
      <c r="R13" s="128" t="s">
        <v>10</v>
      </c>
      <c r="S13" s="129"/>
      <c r="T13" s="130"/>
      <c r="U13" s="131"/>
      <c r="V13" s="132"/>
    </row>
    <row r="14" spans="1:22" ht="50.45" customHeight="1" thickTop="1" thickBot="1" x14ac:dyDescent="0.3">
      <c r="B14" s="133" t="s">
        <v>26</v>
      </c>
      <c r="C14" s="133"/>
      <c r="D14" s="133"/>
      <c r="E14" s="133"/>
      <c r="F14" s="133"/>
      <c r="G14" s="133"/>
      <c r="H14" s="133"/>
      <c r="I14" s="134"/>
      <c r="L14" s="7"/>
      <c r="M14" s="7"/>
      <c r="N14" s="7"/>
      <c r="O14" s="135"/>
      <c r="P14" s="135"/>
      <c r="Q14" s="136">
        <f>SUM(P7:P11)</f>
        <v>57570</v>
      </c>
      <c r="R14" s="137">
        <f>SUM(S7:S11)</f>
        <v>0</v>
      </c>
      <c r="S14" s="138"/>
      <c r="T14" s="139"/>
    </row>
    <row r="15" spans="1:22" ht="15.75" thickTop="1" x14ac:dyDescent="0.25">
      <c r="B15" s="140" t="s">
        <v>29</v>
      </c>
      <c r="C15" s="140"/>
      <c r="D15" s="140"/>
      <c r="E15" s="140"/>
      <c r="F15" s="140"/>
      <c r="G15" s="140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25">
      <c r="B16" s="141"/>
      <c r="C16" s="141"/>
      <c r="D16" s="141"/>
      <c r="E16" s="141"/>
      <c r="F16" s="141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2:19" x14ac:dyDescent="0.25">
      <c r="B17" s="141"/>
      <c r="C17" s="141"/>
      <c r="D17" s="141"/>
      <c r="E17" s="141"/>
      <c r="F17" s="141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x14ac:dyDescent="0.25">
      <c r="B18" s="142"/>
      <c r="C18" s="143"/>
      <c r="D18" s="143"/>
      <c r="E18" s="143"/>
      <c r="F18" s="143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ht="19.899999999999999" customHeight="1" x14ac:dyDescent="0.25">
      <c r="C19" s="125"/>
      <c r="D19" s="144"/>
      <c r="E19" s="125"/>
      <c r="F19" s="125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ht="19.899999999999999" customHeight="1" x14ac:dyDescent="0.25">
      <c r="C20" s="125"/>
      <c r="D20" s="144"/>
      <c r="E20" s="125"/>
      <c r="F20" s="125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C21" s="125"/>
      <c r="D21" s="144"/>
      <c r="E21" s="125"/>
      <c r="F21" s="125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C22" s="125"/>
      <c r="D22" s="144"/>
      <c r="E22" s="125"/>
      <c r="F22" s="125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125"/>
      <c r="D23" s="144"/>
      <c r="E23" s="125"/>
      <c r="F23" s="125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125"/>
      <c r="D24" s="144"/>
      <c r="E24" s="125"/>
      <c r="F24" s="125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125"/>
      <c r="D25" s="144"/>
      <c r="E25" s="125"/>
      <c r="F25" s="125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125"/>
      <c r="D26" s="144"/>
      <c r="E26" s="125"/>
      <c r="F26" s="125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125"/>
      <c r="D27" s="144"/>
      <c r="E27" s="125"/>
      <c r="F27" s="125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125"/>
      <c r="D28" s="144"/>
      <c r="E28" s="125"/>
      <c r="F28" s="125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125"/>
      <c r="D29" s="144"/>
      <c r="E29" s="125"/>
      <c r="F29" s="125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125"/>
      <c r="D30" s="144"/>
      <c r="E30" s="125"/>
      <c r="F30" s="125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125"/>
      <c r="D31" s="144"/>
      <c r="E31" s="125"/>
      <c r="F31" s="125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125"/>
      <c r="D32" s="144"/>
      <c r="E32" s="125"/>
      <c r="F32" s="125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25"/>
      <c r="D33" s="144"/>
      <c r="E33" s="125"/>
      <c r="F33" s="125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25"/>
      <c r="D34" s="144"/>
      <c r="E34" s="125"/>
      <c r="F34" s="125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25"/>
      <c r="D35" s="144"/>
      <c r="E35" s="125"/>
      <c r="F35" s="125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25"/>
      <c r="D36" s="144"/>
      <c r="E36" s="125"/>
      <c r="F36" s="125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25"/>
      <c r="D37" s="144"/>
      <c r="E37" s="125"/>
      <c r="F37" s="125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25"/>
      <c r="D38" s="144"/>
      <c r="E38" s="125"/>
      <c r="F38" s="125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25"/>
      <c r="D39" s="144"/>
      <c r="E39" s="125"/>
      <c r="F39" s="125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25"/>
      <c r="D40" s="144"/>
      <c r="E40" s="125"/>
      <c r="F40" s="125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25"/>
      <c r="D41" s="144"/>
      <c r="E41" s="125"/>
      <c r="F41" s="125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25"/>
      <c r="D42" s="144"/>
      <c r="E42" s="125"/>
      <c r="F42" s="125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25"/>
      <c r="D43" s="144"/>
      <c r="E43" s="125"/>
      <c r="F43" s="125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25"/>
      <c r="D44" s="144"/>
      <c r="E44" s="125"/>
      <c r="F44" s="125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25"/>
      <c r="D45" s="144"/>
      <c r="E45" s="125"/>
      <c r="F45" s="125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25"/>
      <c r="D46" s="144"/>
      <c r="E46" s="125"/>
      <c r="F46" s="125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25"/>
      <c r="D47" s="144"/>
      <c r="E47" s="125"/>
      <c r="F47" s="125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25"/>
      <c r="D48" s="144"/>
      <c r="E48" s="125"/>
      <c r="F48" s="125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25"/>
      <c r="D49" s="144"/>
      <c r="E49" s="125"/>
      <c r="F49" s="125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25"/>
      <c r="D50" s="144"/>
      <c r="E50" s="125"/>
      <c r="F50" s="125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25"/>
      <c r="D51" s="144"/>
      <c r="E51" s="125"/>
      <c r="F51" s="125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25"/>
      <c r="D52" s="144"/>
      <c r="E52" s="125"/>
      <c r="F52" s="125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25"/>
      <c r="D53" s="144"/>
      <c r="E53" s="125"/>
      <c r="F53" s="125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25"/>
      <c r="D54" s="144"/>
      <c r="E54" s="125"/>
      <c r="F54" s="125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25"/>
      <c r="D55" s="144"/>
      <c r="E55" s="125"/>
      <c r="F55" s="125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25"/>
      <c r="D56" s="144"/>
      <c r="E56" s="125"/>
      <c r="F56" s="125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25"/>
      <c r="D57" s="144"/>
      <c r="E57" s="125"/>
      <c r="F57" s="125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25"/>
      <c r="D58" s="144"/>
      <c r="E58" s="125"/>
      <c r="F58" s="125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25"/>
      <c r="D59" s="144"/>
      <c r="E59" s="125"/>
      <c r="F59" s="125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25"/>
      <c r="D60" s="144"/>
      <c r="E60" s="125"/>
      <c r="F60" s="125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25"/>
      <c r="D61" s="144"/>
      <c r="E61" s="125"/>
      <c r="F61" s="125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25"/>
      <c r="D62" s="144"/>
      <c r="E62" s="125"/>
      <c r="F62" s="125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25"/>
      <c r="D63" s="144"/>
      <c r="E63" s="125"/>
      <c r="F63" s="125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25"/>
      <c r="D64" s="144"/>
      <c r="E64" s="125"/>
      <c r="F64" s="125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25"/>
      <c r="D65" s="144"/>
      <c r="E65" s="125"/>
      <c r="F65" s="125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25"/>
      <c r="D66" s="144"/>
      <c r="E66" s="125"/>
      <c r="F66" s="125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25"/>
      <c r="D67" s="144"/>
      <c r="E67" s="125"/>
      <c r="F67" s="125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25"/>
      <c r="D68" s="144"/>
      <c r="E68" s="125"/>
      <c r="F68" s="125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25"/>
      <c r="D69" s="144"/>
      <c r="E69" s="125"/>
      <c r="F69" s="125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25"/>
      <c r="D70" s="144"/>
      <c r="E70" s="125"/>
      <c r="F70" s="125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25"/>
      <c r="D71" s="144"/>
      <c r="E71" s="125"/>
      <c r="F71" s="125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25"/>
      <c r="D72" s="144"/>
      <c r="E72" s="125"/>
      <c r="F72" s="125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25"/>
      <c r="D73" s="144"/>
      <c r="E73" s="125"/>
      <c r="F73" s="125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25"/>
      <c r="D74" s="144"/>
      <c r="E74" s="125"/>
      <c r="F74" s="125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25"/>
      <c r="D75" s="144"/>
      <c r="E75" s="125"/>
      <c r="F75" s="125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25"/>
      <c r="D76" s="144"/>
      <c r="E76" s="125"/>
      <c r="F76" s="125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25"/>
      <c r="D77" s="144"/>
      <c r="E77" s="125"/>
      <c r="F77" s="125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25"/>
      <c r="D78" s="144"/>
      <c r="E78" s="125"/>
      <c r="F78" s="125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25"/>
      <c r="D79" s="144"/>
      <c r="E79" s="125"/>
      <c r="F79" s="125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25"/>
      <c r="D80" s="144"/>
      <c r="E80" s="125"/>
      <c r="F80" s="125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25"/>
      <c r="D81" s="144"/>
      <c r="E81" s="125"/>
      <c r="F81" s="125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25"/>
      <c r="D82" s="144"/>
      <c r="E82" s="125"/>
      <c r="F82" s="125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25"/>
      <c r="D83" s="144"/>
      <c r="E83" s="125"/>
      <c r="F83" s="125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25"/>
      <c r="D84" s="144"/>
      <c r="E84" s="125"/>
      <c r="F84" s="125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25"/>
      <c r="D85" s="144"/>
      <c r="E85" s="125"/>
      <c r="F85" s="125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25"/>
      <c r="D86" s="144"/>
      <c r="E86" s="125"/>
      <c r="F86" s="125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25"/>
      <c r="D87" s="144"/>
      <c r="E87" s="125"/>
      <c r="F87" s="125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25"/>
      <c r="D88" s="144"/>
      <c r="E88" s="125"/>
      <c r="F88" s="125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25"/>
      <c r="D89" s="144"/>
      <c r="E89" s="125"/>
      <c r="F89" s="125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25"/>
      <c r="D90" s="144"/>
      <c r="E90" s="125"/>
      <c r="F90" s="125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25"/>
      <c r="D91" s="144"/>
      <c r="E91" s="125"/>
      <c r="F91" s="125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25"/>
      <c r="D92" s="144"/>
      <c r="E92" s="125"/>
      <c r="F92" s="125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25"/>
      <c r="D93" s="144"/>
      <c r="E93" s="125"/>
      <c r="F93" s="125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25"/>
      <c r="D94" s="144"/>
      <c r="E94" s="125"/>
      <c r="F94" s="125"/>
      <c r="G94" s="16"/>
      <c r="H94" s="16"/>
      <c r="I94" s="11"/>
      <c r="J94" s="11"/>
      <c r="K94" s="11"/>
      <c r="L94" s="11"/>
      <c r="M94" s="11"/>
      <c r="N94" s="17"/>
      <c r="O94" s="17"/>
      <c r="P94" s="17"/>
    </row>
    <row r="95" spans="3:19" ht="19.899999999999999" customHeight="1" x14ac:dyDescent="0.25">
      <c r="C95" s="1"/>
      <c r="E95" s="1"/>
      <c r="F95" s="1"/>
      <c r="J95" s="1"/>
    </row>
    <row r="96" spans="3:19" ht="19.899999999999999" customHeight="1" x14ac:dyDescent="0.25">
      <c r="C96" s="1"/>
      <c r="E96" s="1"/>
      <c r="F96" s="1"/>
      <c r="J96" s="1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ht="19.899999999999999" customHeight="1" x14ac:dyDescent="0.25">
      <c r="C102" s="1"/>
      <c r="E102" s="1"/>
      <c r="F102" s="1"/>
      <c r="J102" s="1"/>
    </row>
    <row r="103" spans="3:10" x14ac:dyDescent="0.25">
      <c r="C103" s="1"/>
      <c r="E103" s="1"/>
      <c r="F103" s="1"/>
      <c r="J103" s="1"/>
    </row>
    <row r="104" spans="3:10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</sheetData>
  <sheetProtection algorithmName="SHA-512" hashValue="mmJqE3nFhLTAEry+k6fWzPrz4jlqN2q6V/EarODyFdHRpwe8rEXOqswa8cuBJbYd4OHykVySBVRj3SlZjzuwsA==" saltValue="SMFG3jxvWLgeiGFYYWXicg==" spinCount="100000" sheet="1" objects="1" scenarios="1"/>
  <mergeCells count="23">
    <mergeCell ref="B15:G15"/>
    <mergeCell ref="R14:T14"/>
    <mergeCell ref="R13:T13"/>
    <mergeCell ref="B13:G13"/>
    <mergeCell ref="B14:H14"/>
    <mergeCell ref="K8:K11"/>
    <mergeCell ref="O8:O11"/>
    <mergeCell ref="B1:D1"/>
    <mergeCell ref="G5:H5"/>
    <mergeCell ref="M8:M11"/>
    <mergeCell ref="N8:N11"/>
    <mergeCell ref="B8:B9"/>
    <mergeCell ref="C8:C9"/>
    <mergeCell ref="D8:D9"/>
    <mergeCell ref="E8:E9"/>
    <mergeCell ref="L8:L9"/>
    <mergeCell ref="L10:L11"/>
    <mergeCell ref="Q8:Q9"/>
    <mergeCell ref="P8:P9"/>
    <mergeCell ref="T8:T9"/>
    <mergeCell ref="V8:V9"/>
    <mergeCell ref="I8:I11"/>
    <mergeCell ref="J8:J11"/>
  </mergeCells>
  <conditionalFormatting sqref="R7:R11 G7:H11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1">
    <cfRule type="notContainsBlanks" dxfId="2" priority="78">
      <formula>LEN(TRIM(G7))&gt;0</formula>
    </cfRule>
  </conditionalFormatting>
  <conditionalFormatting sqref="T7:T8 T10:T11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 J8:J9" xr:uid="{C9369DE5-2385-49FF-A754-5F8F05635E82}">
      <formula1>"ANO,NE"</formula1>
    </dataValidation>
    <dataValidation type="list" allowBlank="1" showInputMessage="1" showErrorMessage="1" sqref="E10:E11 E7:E8" xr:uid="{349A6282-9232-40B5-B155-0C95E3B5B228}">
      <formula1>"ks,bal,sada,m,"</formula1>
    </dataValidation>
  </dataValidations>
  <hyperlinks>
    <hyperlink ref="H6" location="'Výpočetní technika'!B14" display="Odkaz na splnění požadavku Energy star nebo TCO Certified a energetický štítek*" xr:uid="{16BA92D4-1909-456E-8EDF-E625D31B196F}"/>
  </hyperlinks>
  <pageMargins left="0.19685039370078741" right="0.15748031496062992" top="0.17" bottom="0.11811023622047245" header="7.874015748031496E-2" footer="7.874015748031496E-2"/>
  <pageSetup paperSize="9" scale="24" orientation="landscape" r:id="rId1"/>
  <ignoredErrors>
    <ignoredError sqref="S9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2025-07-01T05:38:32Z</cp:lastPrinted>
  <dcterms:created xsi:type="dcterms:W3CDTF">2014-03-05T12:43:32Z</dcterms:created>
  <dcterms:modified xsi:type="dcterms:W3CDTF">2025-07-22T09:27:53Z</dcterms:modified>
</cp:coreProperties>
</file>