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18\1 výzva\"/>
    </mc:Choice>
  </mc:AlternateContent>
  <xr:revisionPtr revIDLastSave="0" documentId="13_ncr:1_{53B54767-883F-4C7D-A80B-DF25F9160D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S9" i="1"/>
  <c r="S8" i="1"/>
  <c r="S10" i="1"/>
  <c r="T10" i="1"/>
  <c r="S11" i="1"/>
  <c r="T11" i="1"/>
  <c r="P8" i="1"/>
  <c r="P10" i="1"/>
  <c r="P11" i="1"/>
  <c r="S7" i="1" l="1"/>
  <c r="P7" i="1"/>
  <c r="Q14" i="1" l="1"/>
  <c r="R14" i="1"/>
  <c r="T7" i="1"/>
</calcChain>
</file>

<file path=xl/sharedStrings.xml><?xml version="1.0" encoding="utf-8"?>
<sst xmlns="http://schemas.openxmlformats.org/spreadsheetml/2006/main" count="62" uniqueCount="52">
  <si>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</si>
  <si>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</si>
  <si>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</si>
  <si>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</si>
  <si>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</si>
  <si>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</si>
  <si>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</si>
  <si>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</si>
  <si>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</si>
  <si>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</si>
  <si>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</si>
  <si>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</si>
  <si>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30213300-8 - Stolní počítač </t>
  </si>
  <si>
    <t>30231000-7 - Počítačové monitory a konzoly</t>
  </si>
  <si>
    <t>30237132-3 - Rozhraní USB (univerzální sériová sběrnice)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</si>
  <si>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</si>
  <si>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</si>
  <si>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</si>
  <si>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</si>
  <si>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</si>
  <si>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</si>
  <si>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r>
      <t>Kontaktní osoba ve věci technické specifikace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</si>
  <si>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</si>
  <si>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</si>
  <si>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</si>
  <si>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</si>
  <si>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</si>
  <si>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</si>
  <si>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</si>
  <si>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</si>
  <si>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</si>
  <si>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</si>
  <si>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</si>
  <si>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</si>
  <si>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Samostatná faktura</t>
  </si>
  <si>
    <t>21 dní</t>
  </si>
  <si>
    <t xml:space="preserve">Příloha č. 2 Kupní smlouvy - technická specifikace
Výpočetní technika (III.) 118 - 2025 </t>
  </si>
  <si>
    <t>Tablet 11"</t>
  </si>
  <si>
    <t>Displej 11", rozlišení Full HD 1920 × 1200.
Technologie displeje: TFT.
CPU: min. 8 jader.
RAM min. 8 GB.
Kapacita úložiště min. 128 GB.
Paměťová karta až 1000 GB.
WiFi, Bluetooth, GPS, zadní fotoaparát min. 8 Mpx (f/2), přední fotoaparát min. 5 Mpx (f/2,2).
USB-C.
Min. 15W rychlé nabíjení, baterie min. 7040 mAh.</t>
  </si>
  <si>
    <t>Ing. Eva Kozáková Krauzová,
Tel.: 775 198 801,
E-mail: krauzeva@fst.zcu.cz</t>
  </si>
  <si>
    <t>Univerzitní 22,
301 00 Plzeň, 
Fakulta strojní - Děkanát,
místnost UK 210</t>
  </si>
  <si>
    <t>Stolní počítač</t>
  </si>
  <si>
    <t>Displej</t>
  </si>
  <si>
    <t>Adaptér</t>
  </si>
  <si>
    <t>Ing. Pavel Žitek, Ph.D.,
Tel.: 732 590 026, 
E-mail: zitek@fst.zcu.cz</t>
  </si>
  <si>
    <t>Univerzitní 22, 
301 00 Plzeň,
Fakulta strojní - Katedra energetických strojů a zařízení,
místnost UK 724</t>
  </si>
  <si>
    <t>Výkon procesoru: minimálně 24 000 bodů v Passmark CPU (multithread rating) a 3 400 bodů v Passmark CPU (single thread rating) - k datu 02. 07. 2025.
Operační paměť: minimálně 32 GB DDR5.
Grafická karta: minimálně 8 GB vyhrazené GDDR6 paměti. Výkon v Passmark GPU minimálně 19 000 bodů (k datu 02.07.2025).
Úložiště: minimálně 1 TB SSD.
Portová výbava (minimálně):
2x RS232
4x USB 3.2
2x USB 2.0
1x RJ-45 (LAN)
1x HDMI
VGA D-SUB
DisplayPort.
Kancelářská klávesnice, vysokoprofilové klávesy + optická myš.
Záruka: minimálně 24 měsíců on-site (servis u zákazníka).</t>
  </si>
  <si>
    <t>Operační systém Windows 11 Pro, předinstalovaný (nesmí to být licence typu K12 (EDU)).
OS Windows požadujeme z důvodu kompatibility s interními aplikacemi ZČU (např. Stag, Magion a další).</t>
  </si>
  <si>
    <t>Záruka min. 24 měsíců,
servis NBD on-site (servis u zákazníka).</t>
  </si>
  <si>
    <t>Sériový adaptér USB x RS232 port, minimálně 6 RS232.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</si>
  <si>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</si>
  <si>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r>
      <t xml:space="preserve">Displej, prohnutý, úhlopříčka minimálně  32", rozlišení min. </t>
    </r>
    <r>
      <rPr>
        <sz val="11"/>
        <rFont val="Calibri"/>
        <family val="2"/>
        <charset val="238"/>
        <scheme val="minor"/>
      </rPr>
      <t>2560 x</t>
    </r>
    <r>
      <rPr>
        <sz val="11"/>
        <color rgb="FFFF0000"/>
        <rFont val="Calibri"/>
        <family val="2"/>
        <charset val="238"/>
        <scheme val="minor"/>
      </rPr>
      <t xml:space="preserve"> 1440</t>
    </r>
    <r>
      <rPr>
        <sz val="1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
Antireflexní matricová vrstva, LED VA panel, obnovovací frekvence 180 Hz nebo vyšší, odezva 1 ms (MPRT) nebo nižší, jas 350 cd/m² nebo vyšší, minimálně 1x HDMI, minimálně 1x DisplayPort, stojan s možností nastavení výšky, úhlu otáčení, náklonu, energetická třída  A-E.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</si>
</sst>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1" xfId="0" applyNumberForma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27" fillId="4" borderId="22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15" fillId="6" borderId="22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8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7" fillId="4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3" fontId="0" fillId="3" borderId="25" xfId="0" applyNumberForma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 indent="1"/>
    </xf>
    <xf numFmtId="0" fontId="15" fillId="6" borderId="20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22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0" fontId="16" fillId="4" borderId="25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164" fontId="16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5"/>
  <sheetViews>
    <sheetView tabSelected="1" topLeftCell="C1" zoomScale="62" zoomScaleNormal="62" workbookViewId="0">
      <selection activeCell="H10" sqref="H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43" customWidth="1"/>
    <col min="5" max="5" width="10.5703125" style="22" customWidth="1"/>
    <col min="6" max="6" width="134.710937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27.28515625" style="1" hidden="1" customWidth="1"/>
    <col min="12" max="12" width="30" style="1" customWidth="1"/>
    <col min="13" max="13" width="31.85546875" style="1" customWidth="1"/>
    <col min="14" max="14" width="36.85546875" style="6" customWidth="1"/>
    <col min="15" max="15" width="27.285156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30</v>
      </c>
      <c r="H6" s="31" t="s">
        <v>50</v>
      </c>
      <c r="I6" s="32" t="s">
        <v>18</v>
      </c>
      <c r="J6" s="29" t="s">
        <v>19</v>
      </c>
      <c r="K6" s="29" t="s">
        <v>33</v>
      </c>
      <c r="L6" s="33" t="s">
        <v>20</v>
      </c>
      <c r="M6" s="34" t="s">
        <v>21</v>
      </c>
      <c r="N6" s="33" t="s">
        <v>22</v>
      </c>
      <c r="O6" s="29" t="s">
        <v>28</v>
      </c>
      <c r="P6" s="33" t="s">
        <v>23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24</v>
      </c>
      <c r="V6" s="33" t="s">
        <v>25</v>
      </c>
    </row>
    <row r="7" spans="1:22" ht="208.5" customHeight="1" thickTop="1" thickBot="1" x14ac:dyDescent="0.3">
      <c r="A7" s="37"/>
      <c r="B7" s="38">
        <v>1</v>
      </c>
      <c r="C7" s="39" t="s">
        <v>37</v>
      </c>
      <c r="D7" s="40">
        <v>2</v>
      </c>
      <c r="E7" s="41" t="s">
        <v>31</v>
      </c>
      <c r="F7" s="42" t="s">
        <v>38</v>
      </c>
      <c r="G7" s="144"/>
      <c r="H7" s="43" t="s">
        <v>32</v>
      </c>
      <c r="I7" s="39" t="s">
        <v>34</v>
      </c>
      <c r="J7" s="44" t="s">
        <v>32</v>
      </c>
      <c r="K7" s="45"/>
      <c r="L7" s="46"/>
      <c r="M7" s="47" t="s">
        <v>39</v>
      </c>
      <c r="N7" s="47" t="s">
        <v>40</v>
      </c>
      <c r="O7" s="48" t="s">
        <v>35</v>
      </c>
      <c r="P7" s="49">
        <f>D7*Q7</f>
        <v>11570</v>
      </c>
      <c r="Q7" s="50">
        <v>5785</v>
      </c>
      <c r="R7" s="149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11</v>
      </c>
    </row>
    <row r="8" spans="1:22" ht="246.75" customHeight="1" x14ac:dyDescent="0.25">
      <c r="A8" s="37"/>
      <c r="B8" s="55">
        <v>2</v>
      </c>
      <c r="C8" s="56" t="s">
        <v>41</v>
      </c>
      <c r="D8" s="57">
        <v>1</v>
      </c>
      <c r="E8" s="58" t="s">
        <v>31</v>
      </c>
      <c r="F8" s="59" t="s">
        <v>46</v>
      </c>
      <c r="G8" s="145"/>
      <c r="H8" s="145"/>
      <c r="I8" s="56" t="s">
        <v>34</v>
      </c>
      <c r="J8" s="60" t="s">
        <v>32</v>
      </c>
      <c r="K8" s="61"/>
      <c r="L8" s="62" t="s">
        <v>48</v>
      </c>
      <c r="M8" s="63" t="s">
        <v>44</v>
      </c>
      <c r="N8" s="63" t="s">
        <v>45</v>
      </c>
      <c r="O8" s="64" t="s">
        <v>35</v>
      </c>
      <c r="P8" s="65">
        <f>D8*Q8</f>
        <v>35000</v>
      </c>
      <c r="Q8" s="66">
        <v>35000</v>
      </c>
      <c r="R8" s="150"/>
      <c r="S8" s="67">
        <f>D8*R8</f>
        <v>0</v>
      </c>
      <c r="T8" s="68" t="str">
        <f>IF(R8+R9, IF(R8+R9&gt;Q8,"NEVYHOVUJE","VYHOVUJE")," ")</f>
        <v xml:space="preserve"> </v>
      </c>
      <c r="U8" s="69"/>
      <c r="V8" s="70" t="s">
        <v>12</v>
      </c>
    </row>
    <row r="9" spans="1:22" ht="45" customHeight="1" x14ac:dyDescent="0.25">
      <c r="A9" s="37"/>
      <c r="B9" s="71"/>
      <c r="C9" s="72"/>
      <c r="D9" s="73"/>
      <c r="E9" s="74"/>
      <c r="F9" s="75" t="s">
        <v>47</v>
      </c>
      <c r="G9" s="146"/>
      <c r="H9" s="76" t="s">
        <v>32</v>
      </c>
      <c r="I9" s="77"/>
      <c r="J9" s="78"/>
      <c r="K9" s="79"/>
      <c r="L9" s="80"/>
      <c r="M9" s="81"/>
      <c r="N9" s="81"/>
      <c r="O9" s="82"/>
      <c r="P9" s="83"/>
      <c r="Q9" s="84"/>
      <c r="R9" s="151"/>
      <c r="S9" s="85">
        <f>D8*R9</f>
        <v>0</v>
      </c>
      <c r="T9" s="86"/>
      <c r="U9" s="87"/>
      <c r="V9" s="88"/>
    </row>
    <row r="10" spans="1:22" ht="67.5" customHeight="1" x14ac:dyDescent="0.25">
      <c r="A10" s="37"/>
      <c r="B10" s="89">
        <v>3</v>
      </c>
      <c r="C10" s="90" t="s">
        <v>42</v>
      </c>
      <c r="D10" s="91">
        <v>1</v>
      </c>
      <c r="E10" s="92" t="s">
        <v>31</v>
      </c>
      <c r="F10" s="93" t="s">
        <v>51</v>
      </c>
      <c r="G10" s="147"/>
      <c r="H10" s="147"/>
      <c r="I10" s="77"/>
      <c r="J10" s="78"/>
      <c r="K10" s="79"/>
      <c r="L10" s="94"/>
      <c r="M10" s="95"/>
      <c r="N10" s="95"/>
      <c r="O10" s="82"/>
      <c r="P10" s="96">
        <f>D10*Q10</f>
        <v>8000</v>
      </c>
      <c r="Q10" s="97">
        <v>8000</v>
      </c>
      <c r="R10" s="152"/>
      <c r="S10" s="98">
        <f>D10*R10</f>
        <v>0</v>
      </c>
      <c r="T10" s="99" t="str">
        <f t="shared" ref="T10:T11" si="0">IF(ISNUMBER(R10), IF(R10&gt;Q10,"NEVYHOVUJE","VYHOVUJE")," ")</f>
        <v xml:space="preserve"> </v>
      </c>
      <c r="U10" s="100"/>
      <c r="V10" s="101" t="s">
        <v>13</v>
      </c>
    </row>
    <row r="11" spans="1:22" ht="42" customHeight="1" thickBot="1" x14ac:dyDescent="0.3">
      <c r="A11" s="37"/>
      <c r="B11" s="102">
        <v>4</v>
      </c>
      <c r="C11" s="103" t="s">
        <v>43</v>
      </c>
      <c r="D11" s="104">
        <v>1</v>
      </c>
      <c r="E11" s="105" t="s">
        <v>31</v>
      </c>
      <c r="F11" s="106" t="s">
        <v>49</v>
      </c>
      <c r="G11" s="148"/>
      <c r="H11" s="107" t="s">
        <v>32</v>
      </c>
      <c r="I11" s="108"/>
      <c r="J11" s="109"/>
      <c r="K11" s="110"/>
      <c r="L11" s="111"/>
      <c r="M11" s="112"/>
      <c r="N11" s="112"/>
      <c r="O11" s="113"/>
      <c r="P11" s="114">
        <f>D11*Q11</f>
        <v>3000</v>
      </c>
      <c r="Q11" s="115">
        <v>3000</v>
      </c>
      <c r="R11" s="153"/>
      <c r="S11" s="116">
        <f>D11*R11</f>
        <v>0</v>
      </c>
      <c r="T11" s="117" t="str">
        <f t="shared" si="0"/>
        <v xml:space="preserve"> </v>
      </c>
      <c r="U11" s="118"/>
      <c r="V11" s="119" t="s">
        <v>14</v>
      </c>
    </row>
    <row r="12" spans="1:22" ht="17.45" customHeight="1" thickTop="1" thickBot="1" x14ac:dyDescent="0.3">
      <c r="B12" s="120"/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121" t="s">
        <v>27</v>
      </c>
      <c r="C13" s="121"/>
      <c r="D13" s="121"/>
      <c r="E13" s="121"/>
      <c r="F13" s="121"/>
      <c r="G13" s="121"/>
      <c r="H13" s="122"/>
      <c r="I13" s="122"/>
      <c r="J13" s="123"/>
      <c r="K13" s="123"/>
      <c r="L13" s="27"/>
      <c r="M13" s="27"/>
      <c r="N13" s="27"/>
      <c r="O13" s="124"/>
      <c r="P13" s="124"/>
      <c r="Q13" s="125" t="s">
        <v>9</v>
      </c>
      <c r="R13" s="126" t="s">
        <v>10</v>
      </c>
      <c r="S13" s="127"/>
      <c r="T13" s="128"/>
      <c r="U13" s="129"/>
      <c r="V13" s="130"/>
    </row>
    <row r="14" spans="1:22" ht="50.45" customHeight="1" thickTop="1" thickBot="1" x14ac:dyDescent="0.3">
      <c r="B14" s="131" t="s">
        <v>26</v>
      </c>
      <c r="C14" s="131"/>
      <c r="D14" s="131"/>
      <c r="E14" s="131"/>
      <c r="F14" s="131"/>
      <c r="G14" s="131"/>
      <c r="H14" s="131"/>
      <c r="I14" s="132"/>
      <c r="L14" s="7"/>
      <c r="M14" s="7"/>
      <c r="N14" s="7"/>
      <c r="O14" s="133"/>
      <c r="P14" s="133"/>
      <c r="Q14" s="134">
        <f>SUM(P7:P11)</f>
        <v>57570</v>
      </c>
      <c r="R14" s="135">
        <f>SUM(S7:S11)</f>
        <v>0</v>
      </c>
      <c r="S14" s="136"/>
      <c r="T14" s="137"/>
    </row>
    <row r="15" spans="1:22" ht="15.75" thickTop="1" x14ac:dyDescent="0.25">
      <c r="B15" s="138" t="s">
        <v>29</v>
      </c>
      <c r="C15" s="138"/>
      <c r="D15" s="138"/>
      <c r="E15" s="138"/>
      <c r="F15" s="138"/>
      <c r="G15" s="138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39"/>
      <c r="C16" s="139"/>
      <c r="D16" s="139"/>
      <c r="E16" s="139"/>
      <c r="F16" s="139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39"/>
      <c r="C17" s="139"/>
      <c r="D17" s="139"/>
      <c r="E17" s="139"/>
      <c r="F17" s="139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40"/>
      <c r="C18" s="141"/>
      <c r="D18" s="141"/>
      <c r="E18" s="141"/>
      <c r="F18" s="141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123"/>
      <c r="D19" s="142"/>
      <c r="E19" s="123"/>
      <c r="F19" s="123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23"/>
      <c r="D20" s="142"/>
      <c r="E20" s="123"/>
      <c r="F20" s="123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23"/>
      <c r="D21" s="142"/>
      <c r="E21" s="123"/>
      <c r="F21" s="123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23"/>
      <c r="D22" s="142"/>
      <c r="E22" s="123"/>
      <c r="F22" s="123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23"/>
      <c r="D23" s="142"/>
      <c r="E23" s="123"/>
      <c r="F23" s="123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23"/>
      <c r="D24" s="142"/>
      <c r="E24" s="123"/>
      <c r="F24" s="123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23"/>
      <c r="D25" s="142"/>
      <c r="E25" s="123"/>
      <c r="F25" s="123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23"/>
      <c r="D26" s="142"/>
      <c r="E26" s="123"/>
      <c r="F26" s="123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23"/>
      <c r="D27" s="142"/>
      <c r="E27" s="123"/>
      <c r="F27" s="123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23"/>
      <c r="D28" s="142"/>
      <c r="E28" s="123"/>
      <c r="F28" s="123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23"/>
      <c r="D29" s="142"/>
      <c r="E29" s="123"/>
      <c r="F29" s="123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23"/>
      <c r="D30" s="142"/>
      <c r="E30" s="123"/>
      <c r="F30" s="123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23"/>
      <c r="D31" s="142"/>
      <c r="E31" s="123"/>
      <c r="F31" s="123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23"/>
      <c r="D32" s="142"/>
      <c r="E32" s="123"/>
      <c r="F32" s="123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3"/>
      <c r="D33" s="142"/>
      <c r="E33" s="123"/>
      <c r="F33" s="123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3"/>
      <c r="D34" s="142"/>
      <c r="E34" s="123"/>
      <c r="F34" s="123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3"/>
      <c r="D35" s="142"/>
      <c r="E35" s="123"/>
      <c r="F35" s="123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3"/>
      <c r="D36" s="142"/>
      <c r="E36" s="123"/>
      <c r="F36" s="123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3"/>
      <c r="D37" s="142"/>
      <c r="E37" s="123"/>
      <c r="F37" s="123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3"/>
      <c r="D38" s="142"/>
      <c r="E38" s="123"/>
      <c r="F38" s="123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3"/>
      <c r="D39" s="142"/>
      <c r="E39" s="123"/>
      <c r="F39" s="123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3"/>
      <c r="D40" s="142"/>
      <c r="E40" s="123"/>
      <c r="F40" s="123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3"/>
      <c r="D41" s="142"/>
      <c r="E41" s="123"/>
      <c r="F41" s="123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3"/>
      <c r="D42" s="142"/>
      <c r="E42" s="123"/>
      <c r="F42" s="123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3"/>
      <c r="D43" s="142"/>
      <c r="E43" s="123"/>
      <c r="F43" s="123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3"/>
      <c r="D44" s="142"/>
      <c r="E44" s="123"/>
      <c r="F44" s="123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3"/>
      <c r="D45" s="142"/>
      <c r="E45" s="123"/>
      <c r="F45" s="123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3"/>
      <c r="D46" s="142"/>
      <c r="E46" s="123"/>
      <c r="F46" s="123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3"/>
      <c r="D47" s="142"/>
      <c r="E47" s="123"/>
      <c r="F47" s="123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3"/>
      <c r="D48" s="142"/>
      <c r="E48" s="123"/>
      <c r="F48" s="123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3"/>
      <c r="D49" s="142"/>
      <c r="E49" s="123"/>
      <c r="F49" s="123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3"/>
      <c r="D50" s="142"/>
      <c r="E50" s="123"/>
      <c r="F50" s="123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3"/>
      <c r="D51" s="142"/>
      <c r="E51" s="123"/>
      <c r="F51" s="123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3"/>
      <c r="D52" s="142"/>
      <c r="E52" s="123"/>
      <c r="F52" s="123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3"/>
      <c r="D53" s="142"/>
      <c r="E53" s="123"/>
      <c r="F53" s="123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3"/>
      <c r="D54" s="142"/>
      <c r="E54" s="123"/>
      <c r="F54" s="123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3"/>
      <c r="D55" s="142"/>
      <c r="E55" s="123"/>
      <c r="F55" s="123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3"/>
      <c r="D56" s="142"/>
      <c r="E56" s="123"/>
      <c r="F56" s="123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3"/>
      <c r="D57" s="142"/>
      <c r="E57" s="123"/>
      <c r="F57" s="123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3"/>
      <c r="D58" s="142"/>
      <c r="E58" s="123"/>
      <c r="F58" s="123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3"/>
      <c r="D59" s="142"/>
      <c r="E59" s="123"/>
      <c r="F59" s="123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3"/>
      <c r="D60" s="142"/>
      <c r="E60" s="123"/>
      <c r="F60" s="123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3"/>
      <c r="D61" s="142"/>
      <c r="E61" s="123"/>
      <c r="F61" s="123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3"/>
      <c r="D62" s="142"/>
      <c r="E62" s="123"/>
      <c r="F62" s="123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3"/>
      <c r="D63" s="142"/>
      <c r="E63" s="123"/>
      <c r="F63" s="123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3"/>
      <c r="D64" s="142"/>
      <c r="E64" s="123"/>
      <c r="F64" s="123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3"/>
      <c r="D65" s="142"/>
      <c r="E65" s="123"/>
      <c r="F65" s="123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3"/>
      <c r="D66" s="142"/>
      <c r="E66" s="123"/>
      <c r="F66" s="123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3"/>
      <c r="D67" s="142"/>
      <c r="E67" s="123"/>
      <c r="F67" s="123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3"/>
      <c r="D68" s="142"/>
      <c r="E68" s="123"/>
      <c r="F68" s="123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3"/>
      <c r="D69" s="142"/>
      <c r="E69" s="123"/>
      <c r="F69" s="123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3"/>
      <c r="D70" s="142"/>
      <c r="E70" s="123"/>
      <c r="F70" s="123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3"/>
      <c r="D71" s="142"/>
      <c r="E71" s="123"/>
      <c r="F71" s="123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3"/>
      <c r="D72" s="142"/>
      <c r="E72" s="123"/>
      <c r="F72" s="123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3"/>
      <c r="D73" s="142"/>
      <c r="E73" s="123"/>
      <c r="F73" s="123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3"/>
      <c r="D74" s="142"/>
      <c r="E74" s="123"/>
      <c r="F74" s="123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3"/>
      <c r="D75" s="142"/>
      <c r="E75" s="123"/>
      <c r="F75" s="123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3"/>
      <c r="D76" s="142"/>
      <c r="E76" s="123"/>
      <c r="F76" s="123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3"/>
      <c r="D77" s="142"/>
      <c r="E77" s="123"/>
      <c r="F77" s="123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3"/>
      <c r="D78" s="142"/>
      <c r="E78" s="123"/>
      <c r="F78" s="123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3"/>
      <c r="D79" s="142"/>
      <c r="E79" s="123"/>
      <c r="F79" s="123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3"/>
      <c r="D80" s="142"/>
      <c r="E80" s="123"/>
      <c r="F80" s="123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3"/>
      <c r="D81" s="142"/>
      <c r="E81" s="123"/>
      <c r="F81" s="123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3"/>
      <c r="D82" s="142"/>
      <c r="E82" s="123"/>
      <c r="F82" s="123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3"/>
      <c r="D83" s="142"/>
      <c r="E83" s="123"/>
      <c r="F83" s="123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3"/>
      <c r="D84" s="142"/>
      <c r="E84" s="123"/>
      <c r="F84" s="123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3"/>
      <c r="D85" s="142"/>
      <c r="E85" s="123"/>
      <c r="F85" s="123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3"/>
      <c r="D86" s="142"/>
      <c r="E86" s="123"/>
      <c r="F86" s="123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3"/>
      <c r="D87" s="142"/>
      <c r="E87" s="123"/>
      <c r="F87" s="123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3"/>
      <c r="D88" s="142"/>
      <c r="E88" s="123"/>
      <c r="F88" s="123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3"/>
      <c r="D89" s="142"/>
      <c r="E89" s="123"/>
      <c r="F89" s="123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3"/>
      <c r="D90" s="142"/>
      <c r="E90" s="123"/>
      <c r="F90" s="123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3"/>
      <c r="D91" s="142"/>
      <c r="E91" s="123"/>
      <c r="F91" s="123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3"/>
      <c r="D92" s="142"/>
      <c r="E92" s="123"/>
      <c r="F92" s="123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3"/>
      <c r="D93" s="142"/>
      <c r="E93" s="123"/>
      <c r="F93" s="123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3"/>
      <c r="D94" s="142"/>
      <c r="E94" s="123"/>
      <c r="F94" s="123"/>
      <c r="G94" s="16"/>
      <c r="H94" s="16"/>
      <c r="I94" s="11"/>
      <c r="J94" s="11"/>
      <c r="K94" s="11"/>
      <c r="L94" s="11"/>
      <c r="M94" s="11"/>
      <c r="N94" s="17"/>
      <c r="O94" s="17"/>
      <c r="P94" s="17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</sheetData>
  <sheetProtection algorithmName="SHA-512" hashValue="JKxaRHLuodwrwTVnLIlw/hllIXEw2bV+v05rTWHMIkYCw7Ohl9Tbtj5BH//PxEfUW6KBOhrK8Z+KT7ztG0FlcQ==" saltValue="vQewYfbt8q9IHLbtjXjt2A==" spinCount="100000" sheet="1" objects="1" scenarios="1"/>
  <mergeCells count="23">
    <mergeCell ref="M8:M11"/>
    <mergeCell ref="N8:N11"/>
    <mergeCell ref="B8:B9"/>
    <mergeCell ref="C8:C9"/>
    <mergeCell ref="D8:D9"/>
    <mergeCell ref="E8:E9"/>
    <mergeCell ref="L8:L9"/>
    <mergeCell ref="L10:L11"/>
    <mergeCell ref="Q8:Q9"/>
    <mergeCell ref="P8:P9"/>
    <mergeCell ref="T8:T9"/>
    <mergeCell ref="V8:V9"/>
    <mergeCell ref="I8:I11"/>
    <mergeCell ref="J8:J11"/>
    <mergeCell ref="K8:K11"/>
    <mergeCell ref="O8:O11"/>
    <mergeCell ref="B1:D1"/>
    <mergeCell ref="G5:H5"/>
    <mergeCell ref="B15:G15"/>
    <mergeCell ref="R14:T14"/>
    <mergeCell ref="R13:T13"/>
    <mergeCell ref="B13:G13"/>
    <mergeCell ref="B14:H14"/>
  </mergeCells>
  <conditionalFormatting sqref="R7:R11 G7:H11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1">
    <cfRule type="notContainsBlanks" dxfId="2" priority="78">
      <formula>LEN(TRIM(G7))&gt;0</formula>
    </cfRule>
  </conditionalFormatting>
  <conditionalFormatting sqref="T7:T8 T10:T11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 J8:J9" xr:uid="{C9369DE5-2385-49FF-A754-5F8F05635E82}">
      <formula1>"ANO,NE"</formula1>
    </dataValidation>
    <dataValidation type="list" allowBlank="1" showInputMessage="1" showErrorMessage="1" sqref="E10:E11 E7:E8" xr:uid="{349A6282-9232-40B5-B155-0C95E3B5B228}">
      <formula1>"ks,bal,sada,m,"</formula1>
    </dataValidation>
  </dataValidations>
  <hyperlinks>
    <hyperlink ref="H6" location="'Výpočetní technika'!B14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2025-07-01T05:38:32Z</cp:lastPrinted>
  <dcterms:created xsi:type="dcterms:W3CDTF">2014-03-05T12:43:32Z</dcterms:created>
  <dcterms:modified xsi:type="dcterms:W3CDTF">2025-07-18T12:15:18Z</dcterms:modified>
</cp:coreProperties>
</file>