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07\1 výzva\"/>
    </mc:Choice>
  </mc:AlternateContent>
  <xr:revisionPtr revIDLastSave="0" documentId="13_ncr:1_{62A76A87-C286-4F37-9DE5-4E7A8FFE593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1" i="1" l="1"/>
  <c r="S32" i="1"/>
  <c r="T20" i="1"/>
  <c r="S21" i="1"/>
  <c r="T17" i="1"/>
  <c r="S18" i="1"/>
  <c r="T14" i="1"/>
  <c r="S15" i="1"/>
  <c r="T11" i="1"/>
  <c r="S12" i="1"/>
  <c r="S11" i="1" l="1"/>
  <c r="S13" i="1"/>
  <c r="T13" i="1"/>
  <c r="S14" i="1"/>
  <c r="S16" i="1"/>
  <c r="T16" i="1"/>
  <c r="S17" i="1"/>
  <c r="S19" i="1"/>
  <c r="T19" i="1"/>
  <c r="S20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T28" i="1"/>
  <c r="S29" i="1"/>
  <c r="T29" i="1"/>
  <c r="S30" i="1"/>
  <c r="T30" i="1"/>
  <c r="S31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S41" i="1"/>
  <c r="T41" i="1"/>
  <c r="P11" i="1"/>
  <c r="P13" i="1"/>
  <c r="P14" i="1"/>
  <c r="P16" i="1"/>
  <c r="P17" i="1"/>
  <c r="P19" i="1"/>
  <c r="P20" i="1"/>
  <c r="P22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S8" i="1"/>
  <c r="T8" i="1"/>
  <c r="S9" i="1"/>
  <c r="T9" i="1"/>
  <c r="S10" i="1"/>
  <c r="T10" i="1"/>
  <c r="P8" i="1"/>
  <c r="P9" i="1"/>
  <c r="P10" i="1"/>
  <c r="T7" i="1" l="1"/>
  <c r="S7" i="1"/>
  <c r="R44" i="1" s="1"/>
  <c r="P7" i="1"/>
  <c r="Q44" i="1" s="1"/>
</calcChain>
</file>

<file path=xl/sharedStrings.xml><?xml version="1.0" encoding="utf-8"?>
<sst xmlns="http://schemas.openxmlformats.org/spreadsheetml/2006/main" count="203" uniqueCount="113">
  <si>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</si>
  <si>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</si>
  <si>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</si>
  <si>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</si>
  <si>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</si>
  <si>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</si>
  <si>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</si>
  <si>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</si>
  <si>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</si>
  <si>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</si>
  <si>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</si>
  <si>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</si>
  <si>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>30231310-3 - Ploché monitory</t>
  </si>
  <si>
    <t>30231320-6 - Dotykové monitory</t>
  </si>
  <si>
    <t xml:space="preserve">30233132-5 - Diskové jednotky </t>
  </si>
  <si>
    <t>30234600-4 - Flash paměť</t>
  </si>
  <si>
    <t xml:space="preserve">30237000-9 - Součásti, příslušenství a doplňky pro počítače </t>
  </si>
  <si>
    <t xml:space="preserve">30237410-6 - Počítačová myš </t>
  </si>
  <si>
    <t>30237460-1 - Počítačové klávesnice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</si>
  <si>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</si>
  <si>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</si>
  <si>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</si>
  <si>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</si>
  <si>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</si>
  <si>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</si>
  <si>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</si>
  <si>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</si>
  <si>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</si>
  <si>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</si>
  <si>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</si>
  <si>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</si>
  <si>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</si>
  <si>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</si>
  <si>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</si>
  <si>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 xml:space="preserve">30200000-1 - Počítače </t>
  </si>
  <si>
    <t>Obchodní název + typ, příp. i druh poskytnuté licence (tj. „nová“ nebo „druhotná“) operačního systému + délka záruky</t>
  </si>
  <si>
    <t>ks</t>
  </si>
  <si>
    <t>Samostatná faktura</t>
  </si>
  <si>
    <t>NE</t>
  </si>
  <si>
    <t>21 dní</t>
  </si>
  <si>
    <t>Pokud financováno z projektových prostředků, pak ŘEŠITEL uvede: NÁZEV A ČÍSLO DOTAČNÍHO PROJEKTU</t>
  </si>
  <si>
    <t>Záruka na zboží 36 měsíců.</t>
  </si>
  <si>
    <t xml:space="preserve">Příloha č. 2 Kupní smlouvy - technická specifikace
Výpočetní technika (III.) 107 - 2025 </t>
  </si>
  <si>
    <t>Informační tablet 10"</t>
  </si>
  <si>
    <t>VESA držák</t>
  </si>
  <si>
    <t>Monitor 27"</t>
  </si>
  <si>
    <t>Ing. Roman Polák,
Tel.: 37763 8753</t>
  </si>
  <si>
    <r>
      <t xml:space="preserve">Nástěnný držák fixní bez naklápění. 
Rozměry VESA </t>
    </r>
    <r>
      <rPr>
        <b/>
        <sz val="11"/>
        <color theme="1"/>
        <rFont val="Calibri"/>
        <family val="2"/>
        <charset val="238"/>
        <scheme val="minor"/>
      </rPr>
      <t>kompatibilní s položkou č.1.</t>
    </r>
    <r>
      <rPr>
        <sz val="11"/>
        <color theme="1"/>
        <rFont val="Calibri"/>
        <family val="2"/>
        <charset val="238"/>
        <scheme val="minor"/>
      </rPr>
      <t xml:space="preserve"> 
Rozměry držáku</t>
    </r>
    <r>
      <rPr>
        <b/>
        <sz val="11"/>
        <color theme="1"/>
        <rFont val="Calibri"/>
        <family val="2"/>
        <charset val="238"/>
        <scheme val="minor"/>
      </rPr>
      <t xml:space="preserve"> nesmí přesahovat velikost položky č. 1.</t>
    </r>
  </si>
  <si>
    <t>Displej 27" s minimálním rozlišením 4K UHD 3840 x 2160 typu IPS. 
Povrch displeje matný nebo antireflexní. 
Doba odezvy displeje 4 ms nebo menší. 
Jas 350 cd/m2 nebo větší. 
Minimální počty a typy vstupů: 1x HDMI 2.0, 1x USB-C. 
Propojovací kabel USB-C nebo HDMI součástí dodávky. 
Výškově nastavitelný s možností otočení o 90° (pivot). 
Záruka 36 měsíců.
Třída energetické účinnosti A až F.</t>
  </si>
  <si>
    <t xml:space="preserve">Informační tablet 10" </t>
  </si>
  <si>
    <t>Notebook CAD</t>
  </si>
  <si>
    <t>Notebook 2v1</t>
  </si>
  <si>
    <t>Notebook 16"</t>
  </si>
  <si>
    <t>Tablet PC</t>
  </si>
  <si>
    <t>Myš k NTB bezdrátová</t>
  </si>
  <si>
    <t>Myš K PC drátová</t>
  </si>
  <si>
    <t xml:space="preserve">Drátová myš pro praváky. Připojení přes USB-A. Optický senzor s min. 25600 DPI (změna DPI tlačítkem). Minimálně 13 tlačítek. Kolečko myši s naklápěním a se setrvačníkem. Provedení tmavě šedé nebo černé. </t>
  </si>
  <si>
    <t>Myš k PC drátová CAD</t>
  </si>
  <si>
    <t>Myš k PC bezdrátová CAD</t>
  </si>
  <si>
    <t>Myš vertikální R</t>
  </si>
  <si>
    <t>Myš vertikální L</t>
  </si>
  <si>
    <t>Klávesnice bezdrátová</t>
  </si>
  <si>
    <t>Mini PC</t>
  </si>
  <si>
    <t>HDD 4TB</t>
  </si>
  <si>
    <t>HDD disk s rozhraním SATA 3.0. Formát disku 3,5". Kapacita minimálně 4TB. Minimálně 5400 ot/min a cache 256MB a více.</t>
  </si>
  <si>
    <t>SSD 4TB</t>
  </si>
  <si>
    <t>SSD 1TB</t>
  </si>
  <si>
    <t>UTP kabel</t>
  </si>
  <si>
    <t>bal</t>
  </si>
  <si>
    <t>Konektory RJ-45</t>
  </si>
  <si>
    <t>Flash disk</t>
  </si>
  <si>
    <t>Brašna na notebook 16"</t>
  </si>
  <si>
    <t>Brašna na notebook 14"</t>
  </si>
  <si>
    <t>Dotykové pero a klávesnice</t>
  </si>
  <si>
    <t>Záruka na zboží 60 měsíců, servis NBD on site.</t>
  </si>
  <si>
    <t>28 dní</t>
  </si>
  <si>
    <t>Záruka na zboží 60 měsíců.</t>
  </si>
  <si>
    <t>Operační systém Windows 64-bit (Windows 11 Pro), předinstalovaný (nesmí to být licence typu K12 (EDU)).
OS Windows požadujeme z důvodu kompatibility s interními aplikacemi ZČU (Stag, Magion,...).
Existence ovladačů použitého HW ve Windows 11.</t>
  </si>
  <si>
    <t>Provedení notebooku klasické.
Výkon procesoru v Passmark CPU více než 38 000 bodů (platné ke dni 19.6.2025), minimálně 14 jader. 
Operační paměť minimálně 32 GB typu DDR5. Minimálně 2 volné sloty na rozšíření RAM.
SSD disk o kapacitě minimálně 1 TB M.2 PCIe 4.generace.
Integrovaná wifi karta se standardem minimálně WiFi 7 a Bluetooth 5.4.
Displej matný nebo antireflexní 16" s min rozlišením 1920 x 1200 nedotykový. Poměr stran 16:10. Technologie displeje IPS, VA nebo varianty těchto technologií. Svítivost min. 400Nits. 
Podpora zobrazení na 3 displeje s využitím dokovací stanice.
Dedikovaná grafická karta s vlastní pamětí min. 8GB GDDR7.
Vestavěný mikrofon a webkamera s rozlišením alespoň 5Mpx.
Minimální počty a verze portů: 1x HDMI 2.1, 1x USB-A, 3x USB-C, 1x 3,5mm jack (kombinovaný audio výstup/mikrofon), 1x RJ-45 (Ethernet).
Baterie min. 99Wh.
Podpora prostřednictvím internetu musí umožňovat stahování ovladačů a manuálu z internetu adresně pro konkrétní zadaný typ (sériové číslo) zařízení. 
Podpora TPM 2.0 (Trusted Platform Module).
Celokovová konstrukce.
CZ Klávesnice s numerickou částí a podsvícením, odolná proti polití. 
Čtečka otisku prstů.
Podpora dokování přes USB-C.
Slot na bezpečnostní zámek.
Hmotnost maximálně 2,8 kg.
Záruka 60 měsíců, servis NBD on site.</t>
  </si>
  <si>
    <t>Dokovací stanice CAD (kompatibilní s pol.č. 5)</t>
  </si>
  <si>
    <t>Záruka na zboží 60 měsíců, 
servis NBD on site.</t>
  </si>
  <si>
    <t>Dokovací stanice NTB 2v1 (kompatibilní s pol.č. 7)</t>
  </si>
  <si>
    <r>
      <t>Dokovací st</t>
    </r>
    <r>
      <rPr>
        <sz val="11"/>
        <rFont val="Calibri"/>
        <family val="2"/>
        <charset val="238"/>
        <scheme val="minor"/>
      </rPr>
      <t>anice NTB kancelářský (kompatibilní s pol.č. 9)</t>
    </r>
  </si>
  <si>
    <t>Provedení notebooku s překlopitelnou neodjímatelnou obrazovkou.
Výkon procesoru v Passmark CPU vice než 16900 bodů (platné ke dni 16.6.2025), minimálně 8 jader. 
Operační paměť minimálně 32 GB typu DDR5.
SSD disk o kapacitě minimálně 1 TB.
Integrovaná wifi karta se standardem WiFi 7 a Bluetooth 5.4.
Displej matný nebo antireflexní 14’’ s min 2,5K rozlišením 2560 x 1600 dotykový. Poměr stran 16:10. Technologie displeje IPS, VA nebo varianty těchto technologií. Obnovovací frekvence displeje minimálně 120Hz, svítivost min. 400Nits. Podpora dotykového pera (součástí balení). Podpora zobrazení na 3 displeje(4K) s využitím dokovací stanice.
Vestavěný mikrofon a webkamera s rozlišením alespoň 5Mpx.
Minimální počty a verze portů: 1x HDMI 2.1, 1x USB-A, 3x USB-C, 1x 3,5mm jack (kombinovaný audio výstup/mikrofon).
Podpora prostřednictvím internetu musí umožňovat stahování ovladačů a manuálu z internetu adresně pro konkrétní zadaný typ (sériové číslo) zařízení. 
Podpora TPM 2.0 (Trusted Platform Module)
Celokovová konstrukce.
CZ Klávesnice s podsvícením, odolná proti polití. 
Čtečka otisku prstů.
Podpora dokování přes USB-C.
Slot na bezpečnostní zámek.
Hmotnost maximálně 1,5 kg.
Záruka 60 měsíců, servis NBD on site.</t>
  </si>
  <si>
    <t>Dokovací stanice 180W (kompatibilní s DELL Precision 5570 )</t>
  </si>
  <si>
    <r>
      <t>Originální dokovací stanice</t>
    </r>
    <r>
      <rPr>
        <b/>
        <sz val="11"/>
        <color theme="1"/>
        <rFont val="Calibri"/>
        <family val="2"/>
        <charset val="238"/>
        <scheme val="minor"/>
      </rPr>
      <t xml:space="preserve"> kompatibilní s DELL Precision 5570</t>
    </r>
    <r>
      <rPr>
        <sz val="11"/>
        <color theme="1"/>
        <rFont val="Calibri"/>
        <family val="2"/>
        <charset val="238"/>
        <scheme val="minor"/>
      </rPr>
      <t xml:space="preserve"> (požadujeme z důvodu již zakoupeného zařízení). 
Napájení s výkonem 180W. 
Minimální počty a verze portů: 3x USB-A, 2x DisplayPort, 1x HDMI, 2x USB-C, 1x RJ-45. 
Připojení konektorem USB-C.
Záruka na zboží 36 měsíců.</t>
    </r>
  </si>
  <si>
    <t>Provedení tablet-PC. Konstrukce bez klávesnice. 
Výkon procesoru v Passmark CPU více než 21 600 bodů (platné ke dni 19.6.2025), minimálně 10 jader. 
Operační paměť minimálně 16 GB typu DDR5.
SSD disk o kapacitě minimálně 512 GB.
Integrovaná wifi karta se standardem WiFi 7 a Bluetooth 5.4.
Displej 13" s min. rozlišením 2880 x 1920 dotykový. Poměr stran 3:2. Technologie displeje IPS, VA nebo varianty těchto technologií. Obnovovací frekvence displeje minimálně 120Hz. Podpora dotykového pera. 
Podpora originální bezdrátové klávesnice jako příslušenství.
Vestavěný mikrofon a webkamera s rozlišením alespoň 12Mpx.
Minimální počty a verze portů: 2x USB-C.
Podpora prostřednictvím internetu musí umožnovat stahování ovladačů a manuálu z internetu adresně pro konkrétní zadaný typ (sériové číslo) zařízení. 
Podpora TPM 2.0 (Trusted Platform Module)
Celokovová konstrukce.
Podpora dokování přes USB-C.
Hmotnost maximálně 1 kg.</t>
  </si>
  <si>
    <t>Dokovací stanice 130W (kompatibilní s DELL Latitude 5580 )</t>
  </si>
  <si>
    <r>
      <t xml:space="preserve">Originální dokovací stanice </t>
    </r>
    <r>
      <rPr>
        <b/>
        <sz val="11"/>
        <color theme="1"/>
        <rFont val="Calibri"/>
        <family val="2"/>
        <charset val="238"/>
        <scheme val="minor"/>
      </rPr>
      <t xml:space="preserve">kompatibilní s DELL Latitude 5580 </t>
    </r>
    <r>
      <rPr>
        <sz val="11"/>
        <color theme="1"/>
        <rFont val="Calibri"/>
        <family val="2"/>
        <charset val="238"/>
        <scheme val="minor"/>
      </rPr>
      <t>(požadujeme z důvodu již zakoupeného zařízení). 
Napájení s výkonem 130W. 
Minimální počty a verze portů: 3x USB-A, 2x DisplayPort, 1x HDMI, 2x USB-C, 1x RJ-45. 
Připojení konektorem USB-C.
Záruka na zboží 36 měsíců.</t>
    </r>
  </si>
  <si>
    <t>Bezdrátová myš pro praváky. Optický senzor s min. 4000DPI. Minimálně 5 tlačítek. Tichá tlačítka. Klasické kolečko myši. Nastavitelná boční tlačítka. Napájení pomocí baterie (1x) typu AA. Připojení přes Bluetooth a USB-A přijímačem. Provedení tmavě šedé nebo černé.</t>
  </si>
  <si>
    <t xml:space="preserve">Bezdrátová myš pro praváky. Optický senzor s min. 8000DPI (nastavitelné). Minimálně 7 tlačítek s možností konfigurace. Integrovaná baterie s dobíjením pomocí USB-C. Mechanické kolečko se setrvačníkem (přepínatelné tlačítkem mezi krokovým chodem a plynulým setrvačníkem). Připojení přes Bluetooth a USB přijímač. Provedení tmavě šedé nebo černé bez podsvícení. </t>
  </si>
  <si>
    <t>Bezdrátová vertikální myš pro praváky. Optický senzor s min. 2400DPI (upravitelné DPI). Minimálně 9 tlačítek (z toho alespoň 5 programovatelných). Napájení pomocí integrované dobíjecí baterie. Připojení přes Bluetooth a USB-A přijímač. Vlastní displej pro zobrazení DPI a stavu baterie. Provedení tmavě šedé nebo černé.</t>
  </si>
  <si>
    <t>Bezdrátová vertikální myš pro leváky. Optický senzor s min. 4000DPI. Minimálně 6 tlačítek. Napájení pomocí baterie (1x) typu AA - součástí balení. Připojení přes Bluetooth a USB-A přijímač. Provedení tmavě šedé nebo černé.</t>
  </si>
  <si>
    <t>Provedení MiniPC (Mini-ITX).
Výkon procesoru v Passmark CPU více než 16 000 bodů (platné ke dni 19.6.2025), minimálně 8 jader. 
Operační paměť minimálně 16 GB typu DDRR.
SSD disk o kapacitě minimálně 512 GB.
Integrovaná wifi karta a Bluetooth.
Minimální počty a verze portů: 1x HDMI, 4x USB-A, 1x USB-C, 1x RJ-45(Ethernet).</t>
  </si>
  <si>
    <t>Interní disk typu M.2 NVMe s kapacitou 4TB. 
Sekvenční čtení/zápis minimálně 7400/6900 MB/s. 
Náhodné čtení/zápis minimálně 1600000/1550000 IOPS. 
Životnost minimálně 2400 TBW. 
Záruka na zboží 60 měsíců.</t>
  </si>
  <si>
    <t>Interní disk typu M.2 NVMe s kapacitou 1TB. 
Sekvenční čtení/zápis minimálně 7400/6900 MB/s. 
Náhodné čtení/zápis minimálně 1600000/1550000 IOPS. 
Životnost minimálně 2400 TBW. 
Záruka na zboží 60 měsíců.</t>
  </si>
  <si>
    <t>Síťový nestíněný datový kabel UTP CAT5E typu drát (plný měděný vodič). 
Balení v krabici s délkou minimálně 300 metrů.</t>
  </si>
  <si>
    <t>Flash disk s kapacitou 512GB. 
Konektor USB-A. 
Kovové zpracování. 
Rychlost zápisu minimálně 100MB/s, rychlost čtení minimálně 200MB/s.</t>
  </si>
  <si>
    <r>
      <t xml:space="preserve">Brašna na notebook do velikosti 16" s polstrováním. S rukojetí a popruhem přes rameno. Uzavíratelná na ZIP. Oddělená kapsa na ZIP pro adaptér a myš. Provedení černé nebo tmavě šedé. </t>
    </r>
    <r>
      <rPr>
        <b/>
        <sz val="11"/>
        <color theme="1"/>
        <rFont val="Calibri"/>
        <family val="2"/>
        <charset val="238"/>
        <scheme val="minor"/>
      </rPr>
      <t>Kompatibilní s položkou č. 5 (Notebook CAD) a č. 9 (Notebook 16")</t>
    </r>
  </si>
  <si>
    <r>
      <t xml:space="preserve">Brašna na notebook do velikosti 14,1" s polstrováním. S rukojetí a popruhem přes rameno. Uzavíratelná na ZIP. Oddělená kapsa na ZIP pro adaptér a myš. Provedení černé nebo tmavě šedé. </t>
    </r>
    <r>
      <rPr>
        <b/>
        <sz val="11"/>
        <color theme="1"/>
        <rFont val="Calibri"/>
        <family val="2"/>
        <charset val="238"/>
        <scheme val="minor"/>
      </rPr>
      <t>Kompatibilní s položkou č. 7 (Notebook 2v1).</t>
    </r>
  </si>
  <si>
    <r>
      <t xml:space="preserve">Konektor RJ45 CAT5E (drát) síťový </t>
    </r>
    <r>
      <rPr>
        <b/>
        <sz val="11"/>
        <color theme="1"/>
        <rFont val="Calibri"/>
        <family val="2"/>
        <charset val="238"/>
        <scheme val="minor"/>
      </rPr>
      <t xml:space="preserve">kompatibilní s položkou č. 25 (UTP kabel). </t>
    </r>
  </si>
  <si>
    <r>
      <t xml:space="preserve">Originální dotykové pero a klávesnice. </t>
    </r>
    <r>
      <rPr>
        <b/>
        <sz val="11"/>
        <color theme="1"/>
        <rFont val="Calibri"/>
        <family val="2"/>
        <charset val="238"/>
        <scheme val="minor"/>
      </rPr>
      <t>Kompatibilní s položkou č. 11 (Tablet PC)</t>
    </r>
    <r>
      <rPr>
        <sz val="11"/>
        <color theme="1"/>
        <rFont val="Calibri"/>
        <family val="2"/>
        <charset val="238"/>
        <scheme val="minor"/>
      </rPr>
      <t>.
Klávesnice CZ/SK lokalizace, formát klávesnice bez numerické části. Provedení tmavě šedé nebo černé. Nízkoprofilové tiché klávesy. Touchpad součástí klávesnice. Slot pro dotykové pero s nabíjením. Magnetické připojení k tabletu.</t>
    </r>
  </si>
  <si>
    <r>
      <t>Bezdrátová CZ klávesnice s podsvícením. Nízkoprofilové klávesy. Kovová konstrukce. Připojení přes Bluetooth a USB přijímač. Připojení alespoň ke 2 zařízením s možností přepínání. Integrovaná baterie s dobíjením pomocí USB-C. Provedení černé nebo šedé.</t>
    </r>
    <r>
      <rPr>
        <b/>
        <sz val="11"/>
        <color theme="1"/>
        <rFont val="Calibri"/>
        <family val="2"/>
        <charset val="238"/>
        <scheme val="minor"/>
      </rPr>
      <t xml:space="preserve"> Kompatibilní s položkou č. 5 (Notebook CAD).</t>
    </r>
  </si>
  <si>
    <r>
      <t>Originální dokovací stanice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kompatibilní s položkou č. 9 (Notebook 16").</t>
    </r>
    <r>
      <rPr>
        <sz val="11"/>
        <rFont val="Calibri"/>
        <family val="2"/>
        <charset val="238"/>
        <scheme val="minor"/>
      </rPr>
      <t xml:space="preserve">
Přip</t>
    </r>
    <r>
      <rPr>
        <sz val="11"/>
        <color theme="1"/>
        <rFont val="Calibri"/>
        <family val="2"/>
        <charset val="238"/>
        <scheme val="minor"/>
      </rPr>
      <t>ojení konektorem USB-C. 
Minimální počty portů: 4x USB-A, 2x DisplayPort, 1x HDMI, 1x RJ-45, 1x Audio jack 3,5". 
Slot na bezpečnostní zámek. 
Záruka 60 měsíců, servis NBD on site.</t>
    </r>
  </si>
  <si>
    <r>
      <t>Originální dokovací stanice</t>
    </r>
    <r>
      <rPr>
        <b/>
        <sz val="11"/>
        <color theme="1"/>
        <rFont val="Calibri"/>
        <family val="2"/>
        <charset val="238"/>
        <scheme val="minor"/>
      </rPr>
      <t xml:space="preserve"> kompatibilní s položkou č. 7 (Notebook 2v1). </t>
    </r>
    <r>
      <rPr>
        <sz val="11"/>
        <color theme="1"/>
        <rFont val="Calibri"/>
        <family val="2"/>
        <charset val="238"/>
        <scheme val="minor"/>
      </rPr>
      <t xml:space="preserve">
Připojení konektorem USB-C. 
Minimální počty portů: 4x USB-A, 2x DisplayPort, 1x HDMI, 1x RJ-45, 1x Audio jack 3,5". 
Slot na bezpečnostní zámek. 
Záruka 60 měsíců, servis NBD on site.</t>
    </r>
  </si>
  <si>
    <r>
      <t>Originální dokovací stanice</t>
    </r>
    <r>
      <rPr>
        <b/>
        <sz val="11"/>
        <color theme="1"/>
        <rFont val="Calibri"/>
        <family val="2"/>
        <charset val="238"/>
        <scheme val="minor"/>
      </rPr>
      <t xml:space="preserve"> kompatibilní s položkou č. 5 (Notebook CAD). </t>
    </r>
    <r>
      <rPr>
        <sz val="11"/>
        <color theme="1"/>
        <rFont val="Calibri"/>
        <family val="2"/>
        <charset val="238"/>
        <scheme val="minor"/>
      </rPr>
      <t xml:space="preserve">
Připojení konektorem USB-C. 
Minimální počty portů: 3x USB-A, 3x USB-C, 2x DisplayPort, 1x HDMI, 1x RJ-45, 1x Audio jack 3,5". 
Slot na bezpečnostní zámek. 
Záruka 60 měsíců, servis NBD on site.</t>
    </r>
  </si>
  <si>
    <t>Univerzitní 22,
301 00 Plzeň,
Fakulta strojní - Katedra konstruování strojů (pro RTI)</t>
  </si>
  <si>
    <t>Univerzitní 22,
301 00 Plzeň,
Fakulta strojní - Katedra konstruování strojů (pro KKS)</t>
  </si>
  <si>
    <r>
      <t xml:space="preserve">Dotykový panel o velikosti 10,1" typu IPS a rozlišením minimálně 1280 x 800 (16:10) s povrchovou úpravou proti otiskům prstů. 
Napájení přes Ethernet (PoE). 
Možnost uchycení na zeď, kompatibilní se standardem VESA. 
</t>
    </r>
    <r>
      <rPr>
        <sz val="11"/>
        <rFont val="Calibri"/>
        <family val="2"/>
        <charset val="238"/>
        <scheme val="minor"/>
      </rPr>
      <t>Určeno pro provoz 24/7. 
Vestavěný operační systém s možností instalace specializovaných aplikací pro prezentační účely.</t>
    </r>
    <r>
      <rPr>
        <sz val="11"/>
        <color theme="1"/>
        <rFont val="Calibri"/>
        <family val="2"/>
        <charset val="238"/>
        <scheme val="minor"/>
      </rPr>
      <t xml:space="preserve">
Minimální počty portů: 2x USB, RJ45(LAN). 
Integrované reproduktory, webkamera, WiFi a Bluetooth. 
Interní úložiště minimálně 32GB.
Operační paměť minimálně 4GB typu DDR4.
Záruka 36 měsíců.</t>
    </r>
  </si>
  <si>
    <r>
      <t xml:space="preserve">Dotykový panel o velikosti 10,1" typu IPS a rozlišením minimálně 1280 x 800 (16:10) s povrchovou úpravou proti otiskům prstů. 
Napájení přes Ethernet (PoE). 
Možnost uchycení na zeď, kompatibilní se standardem VESA. 
Určeno pro provoz 24/7. 
</t>
    </r>
    <r>
      <rPr>
        <sz val="11"/>
        <rFont val="Calibri"/>
        <family val="2"/>
        <charset val="238"/>
        <scheme val="minor"/>
      </rPr>
      <t xml:space="preserve">Vestavěný operační systém s možností instalace specializovaných aplikací pro prezentační účely.
</t>
    </r>
    <r>
      <rPr>
        <sz val="11"/>
        <color theme="1"/>
        <rFont val="Calibri"/>
        <family val="2"/>
        <charset val="238"/>
        <scheme val="minor"/>
      </rPr>
      <t xml:space="preserve">Minimální počty portů: 2x USB, RJ45(LAN). 
Integrované reproduktory, webkamera, WiFi a Bluetooth. 
Interní úložiště minimálně 32GB. 
Operační paměť minimálně 4GB typu DDR4.
Záruka 36 měsíců.
</t>
    </r>
    <r>
      <rPr>
        <i/>
        <sz val="11"/>
        <color theme="1"/>
        <rFont val="Calibri"/>
        <family val="2"/>
        <charset val="238"/>
        <scheme val="minor"/>
      </rPr>
      <t>Pozn. stejný popis jako u pol.č. 1 - rozdělení z důvodu samostatné faktury.</t>
    </r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</si>
  <si>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EE0000"/>
        <rFont val="Calibri"/>
        <family val="2"/>
        <charset val="238"/>
        <scheme val="minor"/>
      </rPr>
      <t>*</t>
    </r>
  </si>
  <si>
    <t xml:space="preserve">Drátová myš pro praváky. Připojení přes USB-A. Optický senzor s min. 5000 DPI (změna DPI tlačítkem). Minimálně 6 tlačítek. Klasické kolečko myši. Bez podsvícení. Provedení tmavě šedé nebo černé. </t>
  </si>
  <si>
    <r>
      <t>Provedení notebooku klasické.
Výkon procesoru v Passmark CPU více než 19 000 bodů (platné ke dni 16.6.2025), minimálně 12 jader. 
Operační paměť minimálně 32 GB typu DDR5.
SSD disk o kapacitě minimálně 1 TB.
Integrovaná wifi karta se standardem minimálně WiFi 6 a Bluetooth 5.3.
Displej matný nebo antireflexní 16’’ s min rozlišením 1920 x 1200 nedotykový. Poměr stran 16:10. Technologie displeje IPS, VA nebo varianty těchto technologií. Svítivost min. 300Nits. 
Podpora zobrazení na 3 displeje s využitím dokovací stanice.
Vestavěný mikrofon a webkamera s rozlišením alespoň 5Mpx.
Minimální počty a verze portů: 1x HDMI 2.1, 2x USB-A, 2x USB-C, 1x 3,5mm jack (kombinovaný audio výstup/mikrofon), 1x RJ-45 (Ethernet).
Podpora prostřednictvím internetu musí umožňovat stahování ovladačů a manuálu z internetu adresně pro konkrétní zadaný typ (sériové číslo) zařízení. 
Podpora TPM 2.0 (Trusted Platform Module).
Celokovová konstrukce.
CZ Klávesnice s podsvícením, odolná proti polití. 
Čtečka otisku prstů.
Podpora dokování přes USB-C.
Slot na bezpečnostní zámek.
Hmotnost maximálně</t>
    </r>
    <r>
      <rPr>
        <sz val="11"/>
        <color rgb="FFFF0000"/>
        <rFont val="Calibri"/>
        <family val="2"/>
        <charset val="238"/>
        <scheme val="minor"/>
      </rPr>
      <t xml:space="preserve"> 1,8</t>
    </r>
    <r>
      <rPr>
        <sz val="11"/>
        <color theme="1"/>
        <rFont val="Calibri"/>
        <family val="2"/>
        <charset val="238"/>
        <scheme val="minor"/>
      </rPr>
      <t xml:space="preserve"> kg.
Záruka 60 měsíců, servis NBD on site.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</si>
</sst>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EE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5" fillId="0" borderId="0"/>
    <xf numFmtId="0" fontId="16" fillId="0" borderId="0"/>
    <xf numFmtId="0" fontId="33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Protection="1"/>
    <xf numFmtId="0" fontId="28" fillId="2" borderId="0" xfId="0" applyFont="1" applyFill="1" applyAlignment="1" applyProtection="1">
      <alignment horizontal="left" vertical="center" wrapText="1"/>
    </xf>
    <xf numFmtId="0" fontId="28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32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9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center" vertical="top" wrapText="1"/>
    </xf>
    <xf numFmtId="0" fontId="29" fillId="0" borderId="0" xfId="0" applyFont="1" applyAlignment="1" applyProtection="1">
      <alignment horizontal="center" vertical="top" wrapText="1"/>
    </xf>
    <xf numFmtId="0" fontId="30" fillId="0" borderId="0" xfId="0" applyFont="1" applyAlignment="1" applyProtection="1">
      <alignment horizontal="center" vertical="top" wrapText="1"/>
    </xf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7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21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7" fillId="4" borderId="7" xfId="0" applyFont="1" applyFill="1" applyBorder="1" applyAlignment="1" applyProtection="1">
      <alignment horizontal="center" vertical="center" wrapText="1"/>
    </xf>
    <xf numFmtId="0" fontId="17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7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3" fillId="2" borderId="3" xfId="0" applyFont="1" applyFill="1" applyBorder="1" applyAlignment="1" applyProtection="1">
      <alignment horizontal="center" vertical="center" textRotation="90" wrapText="1"/>
    </xf>
    <xf numFmtId="0" fontId="23" fillId="5" borderId="4" xfId="0" applyFont="1" applyFill="1" applyBorder="1" applyAlignment="1" applyProtection="1">
      <alignment horizontal="center" vertical="center" wrapText="1"/>
    </xf>
    <xf numFmtId="0" fontId="23" fillId="4" borderId="4" xfId="0" applyFont="1" applyFill="1" applyBorder="1" applyAlignment="1" applyProtection="1">
      <alignment horizontal="center" vertical="center" wrapText="1"/>
    </xf>
    <xf numFmtId="0" fontId="34" fillId="4" borderId="4" xfId="3" applyFont="1" applyFill="1" applyBorder="1" applyAlignment="1" applyProtection="1">
      <alignment horizontal="center" vertical="center" wrapText="1"/>
    </xf>
    <xf numFmtId="0" fontId="23" fillId="5" borderId="6" xfId="0" applyFont="1" applyFill="1" applyBorder="1" applyAlignment="1" applyProtection="1">
      <alignment horizontal="center" vertical="center" wrapText="1"/>
    </xf>
    <xf numFmtId="0" fontId="27" fillId="5" borderId="4" xfId="0" applyFont="1" applyFill="1" applyBorder="1" applyAlignment="1" applyProtection="1">
      <alignment horizontal="center" vertical="center" wrapText="1"/>
    </xf>
    <xf numFmtId="0" fontId="26" fillId="5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17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4" xfId="0" applyNumberForma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left" vertical="center" wrapText="1" indent="1"/>
    </xf>
    <xf numFmtId="0" fontId="31" fillId="4" borderId="15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0" fontId="20" fillId="6" borderId="15" xfId="0" applyFont="1" applyFill="1" applyBorder="1" applyAlignment="1" applyProtection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</xf>
    <xf numFmtId="0" fontId="20" fillId="6" borderId="12" xfId="0" applyFont="1" applyFill="1" applyBorder="1" applyAlignment="1" applyProtection="1">
      <alignment horizontal="center" vertical="center" wrapText="1"/>
    </xf>
    <xf numFmtId="0" fontId="17" fillId="3" borderId="12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14" fillId="3" borderId="12" xfId="0" applyFont="1" applyFill="1" applyBorder="1" applyAlignment="1" applyProtection="1">
      <alignment horizontal="center" vertical="center" wrapText="1"/>
    </xf>
    <xf numFmtId="0" fontId="15" fillId="3" borderId="15" xfId="0" applyFont="1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left" vertical="center" wrapText="1" indent="1"/>
    </xf>
    <xf numFmtId="0" fontId="31" fillId="4" borderId="17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13" fillId="3" borderId="13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0" fontId="20" fillId="6" borderId="17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0" fillId="6" borderId="13" xfId="0" applyFont="1" applyFill="1" applyBorder="1" applyAlignment="1" applyProtection="1">
      <alignment horizontal="center" vertical="center" wrapText="1"/>
    </xf>
    <xf numFmtId="0" fontId="17" fillId="3" borderId="13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14" fillId="3" borderId="13" xfId="0" applyFont="1" applyFill="1" applyBorder="1" applyAlignment="1" applyProtection="1">
      <alignment horizontal="center" vertical="center" wrapText="1"/>
    </xf>
    <xf numFmtId="0" fontId="15" fillId="3" borderId="17" xfId="0" applyFont="1" applyFill="1" applyBorder="1" applyAlignment="1" applyProtection="1">
      <alignment horizontal="center" vertical="center" wrapText="1"/>
    </xf>
    <xf numFmtId="3" fontId="0" fillId="2" borderId="18" xfId="0" applyNumberFormat="1" applyFill="1" applyBorder="1" applyAlignment="1" applyProtection="1">
      <alignment horizontal="center" vertical="center" wrapText="1"/>
    </xf>
    <xf numFmtId="0" fontId="11" fillId="3" borderId="19" xfId="0" applyFont="1" applyFill="1" applyBorder="1" applyAlignment="1" applyProtection="1">
      <alignment horizontal="center" vertical="center" wrapText="1"/>
    </xf>
    <xf numFmtId="3" fontId="0" fillId="3" borderId="19" xfId="0" applyNumberFormat="1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10" fillId="3" borderId="19" xfId="0" applyFont="1" applyFill="1" applyBorder="1" applyAlignment="1" applyProtection="1">
      <alignment horizontal="left" vertical="center" wrapText="1" indent="1"/>
    </xf>
    <xf numFmtId="0" fontId="10" fillId="3" borderId="20" xfId="0" applyFont="1" applyFill="1" applyBorder="1" applyAlignment="1" applyProtection="1">
      <alignment horizontal="center" vertical="center" wrapText="1"/>
    </xf>
    <xf numFmtId="0" fontId="13" fillId="3" borderId="20" xfId="0" applyFont="1" applyFill="1" applyBorder="1" applyAlignment="1" applyProtection="1">
      <alignment horizontal="center" vertical="center" wrapText="1"/>
    </xf>
    <xf numFmtId="0" fontId="12" fillId="3" borderId="20" xfId="0" applyFont="1" applyFill="1" applyBorder="1" applyAlignment="1" applyProtection="1">
      <alignment horizontal="center" vertical="center" wrapText="1"/>
    </xf>
    <xf numFmtId="0" fontId="20" fillId="6" borderId="19" xfId="0" applyFont="1" applyFill="1" applyBorder="1" applyAlignment="1" applyProtection="1">
      <alignment horizontal="center" vertical="center" wrapText="1"/>
    </xf>
    <xf numFmtId="0" fontId="10" fillId="6" borderId="20" xfId="0" applyFont="1" applyFill="1" applyBorder="1" applyAlignment="1" applyProtection="1">
      <alignment horizontal="center" vertical="center" wrapText="1"/>
    </xf>
    <xf numFmtId="0" fontId="20" fillId="6" borderId="20" xfId="0" applyFont="1" applyFill="1" applyBorder="1" applyAlignment="1" applyProtection="1">
      <alignment horizontal="center" vertical="center" wrapText="1"/>
    </xf>
    <xf numFmtId="0" fontId="17" fillId="3" borderId="20" xfId="0" applyFont="1" applyFill="1" applyBorder="1" applyAlignment="1" applyProtection="1">
      <alignment horizontal="center" vertical="center" wrapText="1"/>
    </xf>
    <xf numFmtId="164" fontId="0" fillId="0" borderId="19" xfId="0" applyNumberFormat="1" applyBorder="1" applyAlignment="1" applyProtection="1">
      <alignment horizontal="right" vertical="center" indent="1"/>
    </xf>
    <xf numFmtId="164" fontId="0" fillId="3" borderId="19" xfId="0" applyNumberFormat="1" applyFill="1" applyBorder="1" applyAlignment="1" applyProtection="1">
      <alignment horizontal="right" vertical="center" indent="1"/>
    </xf>
    <xf numFmtId="165" fontId="0" fillId="0" borderId="19" xfId="0" applyNumberFormat="1" applyBorder="1" applyAlignment="1" applyProtection="1">
      <alignment horizontal="right" vertical="center" indent="1"/>
    </xf>
    <xf numFmtId="0" fontId="0" fillId="0" borderId="19" xfId="0" applyBorder="1" applyAlignment="1" applyProtection="1">
      <alignment horizontal="center" vertical="center"/>
    </xf>
    <xf numFmtId="0" fontId="14" fillId="3" borderId="20" xfId="0" applyFont="1" applyFill="1" applyBorder="1" applyAlignment="1" applyProtection="1">
      <alignment horizontal="center" vertical="center" wrapText="1"/>
    </xf>
    <xf numFmtId="0" fontId="15" fillId="3" borderId="19" xfId="0" applyFont="1" applyFill="1" applyBorder="1" applyAlignment="1" applyProtection="1">
      <alignment horizontal="center" vertical="center" wrapText="1"/>
    </xf>
    <xf numFmtId="3" fontId="0" fillId="2" borderId="21" xfId="0" applyNumberForma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3" fontId="0" fillId="3" borderId="2" xfId="0" applyNumberForma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left" vertical="center" wrapText="1" indent="1"/>
    </xf>
    <xf numFmtId="0" fontId="31" fillId="4" borderId="2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20" fillId="6" borderId="2" xfId="0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right" vertical="center" indent="1"/>
    </xf>
    <xf numFmtId="164" fontId="0" fillId="3" borderId="2" xfId="0" applyNumberFormat="1" applyFill="1" applyBorder="1" applyAlignment="1" applyProtection="1">
      <alignment horizontal="right" vertical="center" indent="1"/>
    </xf>
    <xf numFmtId="165" fontId="0" fillId="0" borderId="2" xfId="0" applyNumberFormat="1" applyBorder="1" applyAlignment="1" applyProtection="1">
      <alignment horizontal="right" vertical="center" indent="1"/>
    </xf>
    <xf numFmtId="0" fontId="0" fillId="0" borderId="2" xfId="0" applyBorder="1" applyAlignment="1" applyProtection="1">
      <alignment horizontal="center" vertical="center"/>
    </xf>
    <xf numFmtId="0" fontId="14" fillId="3" borderId="2" xfId="0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 wrapText="1"/>
    </xf>
    <xf numFmtId="3" fontId="0" fillId="2" borderId="21" xfId="0" applyNumberForma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3" fontId="0" fillId="3" borderId="2" xfId="0" applyNumberForma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8" fillId="3" borderId="29" xfId="0" applyFont="1" applyFill="1" applyBorder="1" applyAlignment="1" applyProtection="1">
      <alignment horizontal="left" vertical="center" wrapText="1" indent="1"/>
    </xf>
    <xf numFmtId="0" fontId="13" fillId="3" borderId="2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20" fillId="6" borderId="2" xfId="0" applyFont="1" applyFill="1" applyBorder="1" applyAlignment="1" applyProtection="1">
      <alignment horizontal="center" vertical="center" wrapText="1"/>
    </xf>
    <xf numFmtId="0" fontId="8" fillId="6" borderId="2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right" vertical="center" indent="1"/>
    </xf>
    <xf numFmtId="164" fontId="0" fillId="3" borderId="2" xfId="0" applyNumberFormat="1" applyFill="1" applyBorder="1" applyAlignment="1" applyProtection="1">
      <alignment horizontal="right" vertical="center" indent="1"/>
    </xf>
    <xf numFmtId="165" fontId="0" fillId="0" borderId="29" xfId="0" applyNumberFormat="1" applyBorder="1" applyAlignment="1" applyProtection="1">
      <alignment horizontal="right" vertical="center" indent="1"/>
    </xf>
    <xf numFmtId="0" fontId="0" fillId="0" borderId="2" xfId="0" applyBorder="1" applyAlignment="1" applyProtection="1">
      <alignment horizontal="center" vertical="center"/>
    </xf>
    <xf numFmtId="0" fontId="14" fillId="3" borderId="22" xfId="0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 wrapText="1"/>
    </xf>
    <xf numFmtId="3" fontId="0" fillId="2" borderId="28" xfId="0" applyNumberFormat="1" applyFill="1" applyBorder="1" applyAlignment="1" applyProtection="1">
      <alignment horizontal="center" vertical="center" wrapText="1"/>
    </xf>
    <xf numFmtId="0" fontId="9" fillId="3" borderId="27" xfId="0" applyFont="1" applyFill="1" applyBorder="1" applyAlignment="1" applyProtection="1">
      <alignment horizontal="center" vertical="center" wrapText="1"/>
    </xf>
    <xf numFmtId="3" fontId="0" fillId="3" borderId="27" xfId="0" applyNumberFormat="1" applyFill="1" applyBorder="1" applyAlignment="1" applyProtection="1">
      <alignment horizontal="center" vertical="center" wrapText="1"/>
    </xf>
    <xf numFmtId="0" fontId="0" fillId="3" borderId="27" xfId="0" applyFill="1" applyBorder="1" applyAlignment="1" applyProtection="1">
      <alignment horizontal="center" vertical="center" wrapText="1"/>
    </xf>
    <xf numFmtId="0" fontId="8" fillId="3" borderId="27" xfId="0" applyFont="1" applyFill="1" applyBorder="1" applyAlignment="1" applyProtection="1">
      <alignment horizontal="left" vertical="center" wrapText="1" indent="1"/>
    </xf>
    <xf numFmtId="0" fontId="31" fillId="4" borderId="27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20" fillId="6" borderId="27" xfId="0" applyFont="1" applyFill="1" applyBorder="1" applyAlignment="1" applyProtection="1">
      <alignment horizontal="center" vertical="center" wrapText="1"/>
    </xf>
    <xf numFmtId="0" fontId="8" fillId="6" borderId="13" xfId="0" applyFont="1" applyFill="1" applyBorder="1" applyAlignment="1" applyProtection="1">
      <alignment horizontal="center" vertical="center" wrapText="1"/>
    </xf>
    <xf numFmtId="164" fontId="0" fillId="0" borderId="27" xfId="0" applyNumberFormat="1" applyBorder="1" applyAlignment="1" applyProtection="1">
      <alignment horizontal="right" vertical="center" indent="1"/>
    </xf>
    <xf numFmtId="164" fontId="0" fillId="3" borderId="27" xfId="0" applyNumberFormat="1" applyFill="1" applyBorder="1" applyAlignment="1" applyProtection="1">
      <alignment horizontal="right" vertical="center" indent="1"/>
    </xf>
    <xf numFmtId="165" fontId="0" fillId="0" borderId="27" xfId="0" applyNumberFormat="1" applyBorder="1" applyAlignment="1" applyProtection="1">
      <alignment horizontal="right" vertical="center" indent="1"/>
    </xf>
    <xf numFmtId="0" fontId="0" fillId="0" borderId="27" xfId="0" applyBorder="1" applyAlignment="1" applyProtection="1">
      <alignment horizontal="center" vertical="center"/>
    </xf>
    <xf numFmtId="0" fontId="14" fillId="3" borderId="27" xfId="0" applyFont="1" applyFill="1" applyBorder="1" applyAlignment="1" applyProtection="1">
      <alignment horizontal="center" vertical="center" wrapText="1"/>
    </xf>
    <xf numFmtId="0" fontId="15" fillId="3" borderId="27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left" vertical="center" wrapText="1" indent="1"/>
    </xf>
    <xf numFmtId="0" fontId="14" fillId="3" borderId="17" xfId="0" applyFont="1" applyFill="1" applyBorder="1" applyAlignment="1" applyProtection="1">
      <alignment horizontal="center" vertical="center" wrapText="1"/>
    </xf>
    <xf numFmtId="3" fontId="0" fillId="2" borderId="30" xfId="0" applyNumberForma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3" fontId="0" fillId="3" borderId="26" xfId="0" applyNumberFormat="1" applyFill="1" applyBorder="1" applyAlignment="1" applyProtection="1">
      <alignment horizontal="center" vertical="center" wrapText="1"/>
    </xf>
    <xf numFmtId="0" fontId="0" fillId="3" borderId="26" xfId="0" applyFill="1" applyBorder="1" applyAlignment="1" applyProtection="1">
      <alignment horizontal="center" vertical="center" wrapText="1"/>
    </xf>
    <xf numFmtId="0" fontId="8" fillId="3" borderId="31" xfId="0" applyFont="1" applyFill="1" applyBorder="1" applyAlignment="1" applyProtection="1">
      <alignment horizontal="left" vertical="center" wrapText="1" indent="1"/>
    </xf>
    <xf numFmtId="0" fontId="31" fillId="4" borderId="31" xfId="0" applyFont="1" applyFill="1" applyBorder="1" applyAlignment="1" applyProtection="1">
      <alignment horizontal="center" vertical="center" wrapText="1"/>
    </xf>
    <xf numFmtId="0" fontId="20" fillId="6" borderId="26" xfId="0" applyFont="1" applyFill="1" applyBorder="1" applyAlignment="1" applyProtection="1">
      <alignment horizontal="center" vertical="center" wrapText="1"/>
    </xf>
    <xf numFmtId="164" fontId="0" fillId="0" borderId="26" xfId="0" applyNumberFormat="1" applyBorder="1" applyAlignment="1" applyProtection="1">
      <alignment horizontal="right" vertical="center" indent="1"/>
    </xf>
    <xf numFmtId="164" fontId="0" fillId="3" borderId="26" xfId="0" applyNumberFormat="1" applyFill="1" applyBorder="1" applyAlignment="1" applyProtection="1">
      <alignment horizontal="right" vertical="center" indent="1"/>
    </xf>
    <xf numFmtId="165" fontId="0" fillId="0" borderId="31" xfId="0" applyNumberFormat="1" applyBorder="1" applyAlignment="1" applyProtection="1">
      <alignment horizontal="right" vertical="center" indent="1"/>
    </xf>
    <xf numFmtId="0" fontId="0" fillId="0" borderId="26" xfId="0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left" vertical="center" wrapText="1" indent="1"/>
    </xf>
    <xf numFmtId="0" fontId="9" fillId="3" borderId="26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left" vertical="center" wrapText="1" indent="1"/>
    </xf>
    <xf numFmtId="0" fontId="15" fillId="3" borderId="13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left" vertical="center" wrapText="1" indent="1"/>
    </xf>
    <xf numFmtId="3" fontId="0" fillId="2" borderId="23" xfId="0" applyNumberFormat="1" applyFill="1" applyBorder="1" applyAlignment="1" applyProtection="1">
      <alignment horizontal="center" vertical="center" wrapText="1"/>
    </xf>
    <xf numFmtId="0" fontId="9" fillId="3" borderId="24" xfId="0" applyFont="1" applyFill="1" applyBorder="1" applyAlignment="1" applyProtection="1">
      <alignment horizontal="center" vertical="center" wrapText="1"/>
    </xf>
    <xf numFmtId="3" fontId="0" fillId="3" borderId="24" xfId="0" applyNumberFormat="1" applyFill="1" applyBorder="1" applyAlignment="1" applyProtection="1">
      <alignment horizontal="center" vertical="center" wrapText="1"/>
    </xf>
    <xf numFmtId="0" fontId="0" fillId="3" borderId="24" xfId="0" applyFill="1" applyBorder="1" applyAlignment="1" applyProtection="1">
      <alignment horizontal="center" vertical="center" wrapText="1"/>
    </xf>
    <xf numFmtId="0" fontId="8" fillId="3" borderId="24" xfId="0" applyFont="1" applyFill="1" applyBorder="1" applyAlignment="1" applyProtection="1">
      <alignment horizontal="left" vertical="center" wrapText="1" indent="1"/>
    </xf>
    <xf numFmtId="0" fontId="31" fillId="4" borderId="24" xfId="0" applyFont="1" applyFill="1" applyBorder="1" applyAlignment="1" applyProtection="1">
      <alignment horizontal="center" vertical="center" wrapText="1"/>
    </xf>
    <xf numFmtId="0" fontId="8" fillId="3" borderId="25" xfId="0" applyFont="1" applyFill="1" applyBorder="1" applyAlignment="1" applyProtection="1">
      <alignment horizontal="center" vertical="center" wrapText="1"/>
    </xf>
    <xf numFmtId="0" fontId="13" fillId="3" borderId="25" xfId="0" applyFont="1" applyFill="1" applyBorder="1" applyAlignment="1" applyProtection="1">
      <alignment horizontal="center" vertical="center" wrapText="1"/>
    </xf>
    <xf numFmtId="0" fontId="12" fillId="3" borderId="25" xfId="0" applyFont="1" applyFill="1" applyBorder="1" applyAlignment="1" applyProtection="1">
      <alignment horizontal="center" vertical="center" wrapText="1"/>
    </xf>
    <xf numFmtId="0" fontId="20" fillId="6" borderId="25" xfId="0" applyFont="1" applyFill="1" applyBorder="1" applyAlignment="1" applyProtection="1">
      <alignment horizontal="center" vertical="center" wrapText="1"/>
    </xf>
    <xf numFmtId="0" fontId="8" fillId="6" borderId="25" xfId="0" applyFont="1" applyFill="1" applyBorder="1" applyAlignment="1" applyProtection="1">
      <alignment horizontal="center" vertical="center" wrapText="1"/>
    </xf>
    <xf numFmtId="0" fontId="17" fillId="3" borderId="25" xfId="0" applyFont="1" applyFill="1" applyBorder="1" applyAlignment="1" applyProtection="1">
      <alignment horizontal="center" vertical="center" wrapText="1"/>
    </xf>
    <xf numFmtId="164" fontId="0" fillId="0" borderId="24" xfId="0" applyNumberFormat="1" applyBorder="1" applyAlignment="1" applyProtection="1">
      <alignment horizontal="right" vertical="center" indent="1"/>
    </xf>
    <xf numFmtId="164" fontId="0" fillId="3" borderId="24" xfId="0" applyNumberFormat="1" applyFill="1" applyBorder="1" applyAlignment="1" applyProtection="1">
      <alignment horizontal="right" vertical="center" indent="1"/>
    </xf>
    <xf numFmtId="165" fontId="0" fillId="0" borderId="24" xfId="0" applyNumberFormat="1" applyBorder="1" applyAlignment="1" applyProtection="1">
      <alignment horizontal="right" vertical="center" indent="1"/>
    </xf>
    <xf numFmtId="0" fontId="0" fillId="0" borderId="24" xfId="0" applyBorder="1" applyAlignment="1" applyProtection="1">
      <alignment horizontal="center" vertical="center"/>
    </xf>
    <xf numFmtId="0" fontId="14" fillId="3" borderId="24" xfId="0" applyFont="1" applyFill="1" applyBorder="1" applyAlignment="1" applyProtection="1">
      <alignment horizontal="center" vertical="center" wrapText="1"/>
    </xf>
    <xf numFmtId="0" fontId="15" fillId="3" borderId="25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23" fillId="5" borderId="3" xfId="0" applyFont="1" applyFill="1" applyBorder="1" applyAlignment="1" applyProtection="1">
      <alignment horizontal="center" vertical="center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30" fillId="0" borderId="0" xfId="2" applyFont="1" applyAlignment="1" applyProtection="1">
      <alignment horizontal="left" vertical="center" wrapText="1"/>
    </xf>
    <xf numFmtId="0" fontId="23" fillId="0" borderId="0" xfId="0" applyFont="1" applyAlignment="1" applyProtection="1">
      <alignment vertical="center"/>
    </xf>
    <xf numFmtId="164" fontId="24" fillId="0" borderId="0" xfId="0" applyNumberFormat="1" applyFont="1" applyAlignment="1" applyProtection="1">
      <alignment horizontal="right" vertical="center" indent="1"/>
    </xf>
    <xf numFmtId="164" fontId="19" fillId="0" borderId="3" xfId="0" applyNumberFormat="1" applyFont="1" applyBorder="1" applyAlignment="1" applyProtection="1">
      <alignment horizontal="center" vertical="center"/>
    </xf>
    <xf numFmtId="164" fontId="19" fillId="0" borderId="9" xfId="0" applyNumberFormat="1" applyFont="1" applyBorder="1" applyAlignment="1" applyProtection="1">
      <alignment horizontal="center" vertical="center"/>
    </xf>
    <xf numFmtId="164" fontId="19" fillId="0" borderId="10" xfId="0" applyNumberFormat="1" applyFont="1" applyBorder="1" applyAlignment="1" applyProtection="1">
      <alignment horizontal="center" vertical="center"/>
    </xf>
    <xf numFmtId="164" fontId="19" fillId="0" borderId="11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/>
    </xf>
    <xf numFmtId="0" fontId="29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23" fillId="0" borderId="0" xfId="0" applyFont="1" applyAlignment="1" applyProtection="1">
      <alignment horizontal="left" vertical="center" wrapText="1"/>
    </xf>
    <xf numFmtId="0" fontId="21" fillId="4" borderId="15" xfId="0" applyFont="1" applyFill="1" applyBorder="1" applyAlignment="1" applyProtection="1">
      <alignment horizontal="left" vertical="center" wrapText="1" indent="1"/>
      <protection locked="0"/>
    </xf>
    <xf numFmtId="0" fontId="21" fillId="4" borderId="17" xfId="0" applyFont="1" applyFill="1" applyBorder="1" applyAlignment="1" applyProtection="1">
      <alignment horizontal="left" vertical="center" wrapText="1" indent="1"/>
      <protection locked="0"/>
    </xf>
    <xf numFmtId="0" fontId="21" fillId="4" borderId="19" xfId="0" applyFont="1" applyFill="1" applyBorder="1" applyAlignment="1" applyProtection="1">
      <alignment horizontal="left" vertical="center" wrapText="1" indent="1"/>
      <protection locked="0"/>
    </xf>
    <xf numFmtId="0" fontId="21" fillId="4" borderId="2" xfId="0" applyFont="1" applyFill="1" applyBorder="1" applyAlignment="1" applyProtection="1">
      <alignment horizontal="left" vertical="center" wrapText="1" indent="1"/>
      <protection locked="0"/>
    </xf>
    <xf numFmtId="0" fontId="21" fillId="4" borderId="29" xfId="0" applyFont="1" applyFill="1" applyBorder="1" applyAlignment="1" applyProtection="1">
      <alignment horizontal="left" vertical="center" wrapText="1" indent="1"/>
      <protection locked="0"/>
    </xf>
    <xf numFmtId="0" fontId="21" fillId="4" borderId="27" xfId="0" applyFont="1" applyFill="1" applyBorder="1" applyAlignment="1" applyProtection="1">
      <alignment horizontal="left" vertical="center" wrapText="1" indent="1"/>
      <protection locked="0"/>
    </xf>
    <xf numFmtId="0" fontId="21" fillId="4" borderId="31" xfId="0" applyFont="1" applyFill="1" applyBorder="1" applyAlignment="1" applyProtection="1">
      <alignment horizontal="left" vertical="center" wrapText="1" indent="1"/>
      <protection locked="0"/>
    </xf>
    <xf numFmtId="0" fontId="21" fillId="4" borderId="24" xfId="0" applyFont="1" applyFill="1" applyBorder="1" applyAlignment="1" applyProtection="1">
      <alignment horizontal="left" vertical="center" wrapText="1" indent="1"/>
      <protection locked="0"/>
    </xf>
    <xf numFmtId="164" fontId="21" fillId="4" borderId="15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61"/>
  <sheetViews>
    <sheetView tabSelected="1" topLeftCell="A36" zoomScale="68" zoomScaleNormal="68" workbookViewId="0">
      <selection activeCell="H20" sqref="H20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6.28515625" style="4" customWidth="1"/>
    <col min="4" max="4" width="12.28515625" style="204" customWidth="1"/>
    <col min="5" max="5" width="10.5703125" style="22" customWidth="1"/>
    <col min="6" max="6" width="139.28515625" style="4" customWidth="1"/>
    <col min="7" max="7" width="35.85546875" style="6" customWidth="1"/>
    <col min="8" max="8" width="27.42578125" style="6" customWidth="1"/>
    <col min="9" max="9" width="25.7109375" style="6" customWidth="1"/>
    <col min="10" max="10" width="16.140625" style="4" customWidth="1"/>
    <col min="11" max="11" width="27.42578125" style="1" hidden="1" customWidth="1"/>
    <col min="12" max="12" width="28.42578125" style="1" customWidth="1"/>
    <col min="13" max="13" width="23.42578125" style="1" customWidth="1"/>
    <col min="14" max="14" width="30.5703125" style="6" customWidth="1"/>
    <col min="15" max="15" width="27.28515625" style="6" customWidth="1"/>
    <col min="16" max="16" width="17.7109375" style="6" hidden="1" customWidth="1"/>
    <col min="17" max="17" width="24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2.28515625" style="17" customWidth="1"/>
    <col min="23" max="16384" width="9.140625" style="1"/>
  </cols>
  <sheetData>
    <row r="1" spans="1:22" ht="40.9" customHeight="1" x14ac:dyDescent="0.25">
      <c r="B1" s="2" t="s">
        <v>42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19</v>
      </c>
      <c r="D6" s="29" t="s">
        <v>4</v>
      </c>
      <c r="E6" s="29" t="s">
        <v>20</v>
      </c>
      <c r="F6" s="29" t="s">
        <v>21</v>
      </c>
      <c r="G6" s="30" t="s">
        <v>35</v>
      </c>
      <c r="H6" s="31" t="s">
        <v>110</v>
      </c>
      <c r="I6" s="32" t="s">
        <v>22</v>
      </c>
      <c r="J6" s="29" t="s">
        <v>23</v>
      </c>
      <c r="K6" s="29" t="s">
        <v>40</v>
      </c>
      <c r="L6" s="33" t="s">
        <v>24</v>
      </c>
      <c r="M6" s="34" t="s">
        <v>25</v>
      </c>
      <c r="N6" s="33" t="s">
        <v>26</v>
      </c>
      <c r="O6" s="29" t="s">
        <v>32</v>
      </c>
      <c r="P6" s="33" t="s">
        <v>27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28</v>
      </c>
      <c r="V6" s="33" t="s">
        <v>29</v>
      </c>
    </row>
    <row r="7" spans="1:22" ht="195.75" customHeight="1" thickTop="1" thickBot="1" x14ac:dyDescent="0.3">
      <c r="A7" s="37"/>
      <c r="B7" s="38">
        <v>1</v>
      </c>
      <c r="C7" s="39" t="s">
        <v>43</v>
      </c>
      <c r="D7" s="40">
        <v>2</v>
      </c>
      <c r="E7" s="41" t="s">
        <v>36</v>
      </c>
      <c r="F7" s="42" t="s">
        <v>108</v>
      </c>
      <c r="G7" s="206"/>
      <c r="H7" s="43" t="s">
        <v>38</v>
      </c>
      <c r="I7" s="44" t="s">
        <v>37</v>
      </c>
      <c r="J7" s="45" t="s">
        <v>38</v>
      </c>
      <c r="K7" s="46"/>
      <c r="L7" s="47" t="s">
        <v>41</v>
      </c>
      <c r="M7" s="48" t="s">
        <v>46</v>
      </c>
      <c r="N7" s="49" t="s">
        <v>106</v>
      </c>
      <c r="O7" s="50" t="s">
        <v>39</v>
      </c>
      <c r="P7" s="51">
        <f>D7*Q7</f>
        <v>11200</v>
      </c>
      <c r="Q7" s="52">
        <v>5600</v>
      </c>
      <c r="R7" s="214"/>
      <c r="S7" s="53">
        <f>D7*R7</f>
        <v>0</v>
      </c>
      <c r="T7" s="54" t="str">
        <f t="shared" ref="T7" si="0">IF(ISNUMBER(R7), IF(R7&gt;Q7,"NEVYHOVUJE","VYHOVUJE")," ")</f>
        <v xml:space="preserve"> </v>
      </c>
      <c r="U7" s="55"/>
      <c r="V7" s="56" t="s">
        <v>13</v>
      </c>
    </row>
    <row r="8" spans="1:22" ht="80.25" customHeight="1" thickTop="1" thickBot="1" x14ac:dyDescent="0.3">
      <c r="A8" s="37"/>
      <c r="B8" s="57">
        <v>2</v>
      </c>
      <c r="C8" s="58" t="s">
        <v>44</v>
      </c>
      <c r="D8" s="59">
        <v>2</v>
      </c>
      <c r="E8" s="60" t="s">
        <v>36</v>
      </c>
      <c r="F8" s="61" t="s">
        <v>47</v>
      </c>
      <c r="G8" s="207"/>
      <c r="H8" s="62" t="s">
        <v>38</v>
      </c>
      <c r="I8" s="63"/>
      <c r="J8" s="64"/>
      <c r="K8" s="65"/>
      <c r="L8" s="66"/>
      <c r="M8" s="67"/>
      <c r="N8" s="68"/>
      <c r="O8" s="69"/>
      <c r="P8" s="70">
        <f>D8*Q8</f>
        <v>600</v>
      </c>
      <c r="Q8" s="71">
        <v>300</v>
      </c>
      <c r="R8" s="214"/>
      <c r="S8" s="72">
        <f>D8*R8</f>
        <v>0</v>
      </c>
      <c r="T8" s="73" t="str">
        <f t="shared" ref="T8:T10" si="1">IF(ISNUMBER(R8), IF(R8&gt;Q8,"NEVYHOVUJE","VYHOVUJE")," ")</f>
        <v xml:space="preserve"> </v>
      </c>
      <c r="U8" s="74"/>
      <c r="V8" s="75" t="s">
        <v>16</v>
      </c>
    </row>
    <row r="9" spans="1:22" ht="173.25" customHeight="1" thickTop="1" thickBot="1" x14ac:dyDescent="0.3">
      <c r="A9" s="37"/>
      <c r="B9" s="76">
        <v>3</v>
      </c>
      <c r="C9" s="77" t="s">
        <v>45</v>
      </c>
      <c r="D9" s="78">
        <v>4</v>
      </c>
      <c r="E9" s="79" t="s">
        <v>36</v>
      </c>
      <c r="F9" s="80" t="s">
        <v>48</v>
      </c>
      <c r="G9" s="208"/>
      <c r="H9" s="208"/>
      <c r="I9" s="81"/>
      <c r="J9" s="82"/>
      <c r="K9" s="83"/>
      <c r="L9" s="84" t="s">
        <v>41</v>
      </c>
      <c r="M9" s="85"/>
      <c r="N9" s="86"/>
      <c r="O9" s="87"/>
      <c r="P9" s="88">
        <f>D9*Q9</f>
        <v>30000</v>
      </c>
      <c r="Q9" s="89">
        <v>7500</v>
      </c>
      <c r="R9" s="214"/>
      <c r="S9" s="90">
        <f>D9*R9</f>
        <v>0</v>
      </c>
      <c r="T9" s="91" t="str">
        <f t="shared" si="1"/>
        <v xml:space="preserve"> </v>
      </c>
      <c r="U9" s="92"/>
      <c r="V9" s="93" t="s">
        <v>12</v>
      </c>
    </row>
    <row r="10" spans="1:22" ht="228" customHeight="1" thickTop="1" thickBot="1" x14ac:dyDescent="0.3">
      <c r="A10" s="37"/>
      <c r="B10" s="94">
        <v>4</v>
      </c>
      <c r="C10" s="95" t="s">
        <v>49</v>
      </c>
      <c r="D10" s="96">
        <v>5</v>
      </c>
      <c r="E10" s="97" t="s">
        <v>36</v>
      </c>
      <c r="F10" s="98" t="s">
        <v>109</v>
      </c>
      <c r="G10" s="209"/>
      <c r="H10" s="99" t="s">
        <v>38</v>
      </c>
      <c r="I10" s="100" t="s">
        <v>37</v>
      </c>
      <c r="J10" s="101" t="s">
        <v>38</v>
      </c>
      <c r="K10" s="102"/>
      <c r="L10" s="103" t="s">
        <v>41</v>
      </c>
      <c r="M10" s="104" t="s">
        <v>46</v>
      </c>
      <c r="N10" s="103" t="s">
        <v>107</v>
      </c>
      <c r="O10" s="105" t="s">
        <v>39</v>
      </c>
      <c r="P10" s="106">
        <f>D10*Q10</f>
        <v>28000</v>
      </c>
      <c r="Q10" s="107">
        <v>5600</v>
      </c>
      <c r="R10" s="214"/>
      <c r="S10" s="108">
        <f>D10*R10</f>
        <v>0</v>
      </c>
      <c r="T10" s="109" t="str">
        <f t="shared" si="1"/>
        <v xml:space="preserve"> </v>
      </c>
      <c r="U10" s="110"/>
      <c r="V10" s="111" t="s">
        <v>13</v>
      </c>
    </row>
    <row r="11" spans="1:22" ht="345.75" customHeight="1" thickTop="1" thickBot="1" x14ac:dyDescent="0.3">
      <c r="A11" s="37"/>
      <c r="B11" s="112">
        <v>5</v>
      </c>
      <c r="C11" s="113" t="s">
        <v>50</v>
      </c>
      <c r="D11" s="114">
        <v>2</v>
      </c>
      <c r="E11" s="115" t="s">
        <v>36</v>
      </c>
      <c r="F11" s="116" t="s">
        <v>78</v>
      </c>
      <c r="G11" s="210"/>
      <c r="H11" s="210"/>
      <c r="I11" s="113" t="s">
        <v>37</v>
      </c>
      <c r="J11" s="117" t="s">
        <v>38</v>
      </c>
      <c r="K11" s="118"/>
      <c r="L11" s="119" t="s">
        <v>74</v>
      </c>
      <c r="M11" s="120" t="s">
        <v>46</v>
      </c>
      <c r="N11" s="121" t="s">
        <v>106</v>
      </c>
      <c r="O11" s="122" t="s">
        <v>75</v>
      </c>
      <c r="P11" s="123">
        <f>D11*Q11</f>
        <v>98000</v>
      </c>
      <c r="Q11" s="124">
        <v>49000</v>
      </c>
      <c r="R11" s="214"/>
      <c r="S11" s="125">
        <f>D11*R11</f>
        <v>0</v>
      </c>
      <c r="T11" s="126" t="str">
        <f>IF(R11+R12, IF(R11+R12&gt;Q11,"NEVYHOVUJE","VYHOVUJE")," ")</f>
        <v xml:space="preserve"> </v>
      </c>
      <c r="U11" s="127"/>
      <c r="V11" s="128" t="s">
        <v>11</v>
      </c>
    </row>
    <row r="12" spans="1:22" ht="64.5" customHeight="1" thickTop="1" thickBot="1" x14ac:dyDescent="0.3">
      <c r="A12" s="37"/>
      <c r="B12" s="129"/>
      <c r="C12" s="130"/>
      <c r="D12" s="131"/>
      <c r="E12" s="132"/>
      <c r="F12" s="133" t="s">
        <v>77</v>
      </c>
      <c r="G12" s="211"/>
      <c r="H12" s="134" t="s">
        <v>38</v>
      </c>
      <c r="I12" s="135"/>
      <c r="J12" s="64"/>
      <c r="K12" s="65"/>
      <c r="L12" s="136"/>
      <c r="M12" s="137"/>
      <c r="N12" s="137"/>
      <c r="O12" s="69"/>
      <c r="P12" s="138"/>
      <c r="Q12" s="139"/>
      <c r="R12" s="214"/>
      <c r="S12" s="140">
        <f>D11*R12</f>
        <v>0</v>
      </c>
      <c r="T12" s="141"/>
      <c r="U12" s="142"/>
      <c r="V12" s="143"/>
    </row>
    <row r="13" spans="1:22" ht="111.75" customHeight="1" thickTop="1" thickBot="1" x14ac:dyDescent="0.3">
      <c r="A13" s="37"/>
      <c r="B13" s="57">
        <v>6</v>
      </c>
      <c r="C13" s="144" t="s">
        <v>79</v>
      </c>
      <c r="D13" s="59">
        <v>2</v>
      </c>
      <c r="E13" s="60" t="s">
        <v>36</v>
      </c>
      <c r="F13" s="145" t="s">
        <v>105</v>
      </c>
      <c r="G13" s="207"/>
      <c r="H13" s="62" t="s">
        <v>38</v>
      </c>
      <c r="I13" s="135"/>
      <c r="J13" s="64"/>
      <c r="K13" s="65"/>
      <c r="L13" s="66" t="s">
        <v>80</v>
      </c>
      <c r="M13" s="137"/>
      <c r="N13" s="137"/>
      <c r="O13" s="69"/>
      <c r="P13" s="70">
        <f>D13*Q13</f>
        <v>11400</v>
      </c>
      <c r="Q13" s="71">
        <v>5700</v>
      </c>
      <c r="R13" s="214"/>
      <c r="S13" s="72">
        <f>D13*R13</f>
        <v>0</v>
      </c>
      <c r="T13" s="73" t="str">
        <f t="shared" ref="T13:T41" si="2">IF(ISNUMBER(R13), IF(R13&gt;Q13,"NEVYHOVUJE","VYHOVUJE")," ")</f>
        <v xml:space="preserve"> </v>
      </c>
      <c r="U13" s="146"/>
      <c r="V13" s="75" t="s">
        <v>16</v>
      </c>
    </row>
    <row r="14" spans="1:22" ht="314.25" customHeight="1" thickTop="1" thickBot="1" x14ac:dyDescent="0.3">
      <c r="A14" s="37"/>
      <c r="B14" s="147">
        <v>7</v>
      </c>
      <c r="C14" s="148" t="s">
        <v>51</v>
      </c>
      <c r="D14" s="149">
        <v>1</v>
      </c>
      <c r="E14" s="150" t="s">
        <v>36</v>
      </c>
      <c r="F14" s="151" t="s">
        <v>83</v>
      </c>
      <c r="G14" s="212"/>
      <c r="H14" s="212"/>
      <c r="I14" s="135"/>
      <c r="J14" s="64"/>
      <c r="K14" s="65"/>
      <c r="L14" s="153" t="s">
        <v>80</v>
      </c>
      <c r="M14" s="137"/>
      <c r="N14" s="137"/>
      <c r="O14" s="69"/>
      <c r="P14" s="154">
        <f>D14*Q14</f>
        <v>33500</v>
      </c>
      <c r="Q14" s="155">
        <v>33500</v>
      </c>
      <c r="R14" s="214"/>
      <c r="S14" s="156">
        <f>D14*R14</f>
        <v>0</v>
      </c>
      <c r="T14" s="157" t="str">
        <f>IF(R14+R15, IF(R14+R15&gt;Q14,"NEVYHOVUJE","VYHOVUJE")," ")</f>
        <v xml:space="preserve"> </v>
      </c>
      <c r="U14" s="146"/>
      <c r="V14" s="158" t="s">
        <v>11</v>
      </c>
    </row>
    <row r="15" spans="1:22" ht="69" customHeight="1" thickTop="1" thickBot="1" x14ac:dyDescent="0.3">
      <c r="A15" s="37"/>
      <c r="B15" s="129"/>
      <c r="C15" s="130"/>
      <c r="D15" s="131"/>
      <c r="E15" s="132"/>
      <c r="F15" s="133" t="s">
        <v>77</v>
      </c>
      <c r="G15" s="211"/>
      <c r="H15" s="134" t="s">
        <v>38</v>
      </c>
      <c r="I15" s="135"/>
      <c r="J15" s="64"/>
      <c r="K15" s="65"/>
      <c r="L15" s="136"/>
      <c r="M15" s="137"/>
      <c r="N15" s="137"/>
      <c r="O15" s="69"/>
      <c r="P15" s="138"/>
      <c r="Q15" s="139"/>
      <c r="R15" s="214"/>
      <c r="S15" s="140">
        <f>D14*R15</f>
        <v>0</v>
      </c>
      <c r="T15" s="141"/>
      <c r="U15" s="146"/>
      <c r="V15" s="143"/>
    </row>
    <row r="16" spans="1:22" ht="110.25" customHeight="1" thickTop="1" thickBot="1" x14ac:dyDescent="0.3">
      <c r="A16" s="37"/>
      <c r="B16" s="57">
        <v>8</v>
      </c>
      <c r="C16" s="144" t="s">
        <v>81</v>
      </c>
      <c r="D16" s="59">
        <v>1</v>
      </c>
      <c r="E16" s="60" t="s">
        <v>36</v>
      </c>
      <c r="F16" s="145" t="s">
        <v>104</v>
      </c>
      <c r="G16" s="207"/>
      <c r="H16" s="62" t="s">
        <v>38</v>
      </c>
      <c r="I16" s="135"/>
      <c r="J16" s="64"/>
      <c r="K16" s="65"/>
      <c r="L16" s="66" t="s">
        <v>80</v>
      </c>
      <c r="M16" s="137"/>
      <c r="N16" s="137"/>
      <c r="O16" s="69"/>
      <c r="P16" s="70">
        <f>D16*Q16</f>
        <v>2800</v>
      </c>
      <c r="Q16" s="71">
        <v>2800</v>
      </c>
      <c r="R16" s="214"/>
      <c r="S16" s="72">
        <f>D16*R16</f>
        <v>0</v>
      </c>
      <c r="T16" s="73" t="str">
        <f t="shared" si="2"/>
        <v xml:space="preserve"> </v>
      </c>
      <c r="U16" s="146"/>
      <c r="V16" s="75" t="s">
        <v>16</v>
      </c>
    </row>
    <row r="17" spans="1:22" ht="312" customHeight="1" thickTop="1" thickBot="1" x14ac:dyDescent="0.3">
      <c r="A17" s="37"/>
      <c r="B17" s="147">
        <v>9</v>
      </c>
      <c r="C17" s="159" t="s">
        <v>52</v>
      </c>
      <c r="D17" s="149">
        <v>11</v>
      </c>
      <c r="E17" s="150" t="s">
        <v>36</v>
      </c>
      <c r="F17" s="160" t="s">
        <v>112</v>
      </c>
      <c r="G17" s="212"/>
      <c r="H17" s="212"/>
      <c r="I17" s="135"/>
      <c r="J17" s="64"/>
      <c r="K17" s="65"/>
      <c r="L17" s="153" t="s">
        <v>80</v>
      </c>
      <c r="M17" s="137"/>
      <c r="N17" s="137"/>
      <c r="O17" s="69"/>
      <c r="P17" s="154">
        <f>D17*Q17</f>
        <v>225500</v>
      </c>
      <c r="Q17" s="155">
        <v>20500</v>
      </c>
      <c r="R17" s="214"/>
      <c r="S17" s="156">
        <f>D17*R17</f>
        <v>0</v>
      </c>
      <c r="T17" s="157" t="str">
        <f>IF(R17+R18, IF(R17+R18&gt;Q17,"NEVYHOVUJE","VYHOVUJE")," ")</f>
        <v xml:space="preserve"> </v>
      </c>
      <c r="U17" s="146"/>
      <c r="V17" s="158" t="s">
        <v>11</v>
      </c>
    </row>
    <row r="18" spans="1:22" ht="76.5" customHeight="1" thickTop="1" thickBot="1" x14ac:dyDescent="0.3">
      <c r="A18" s="37"/>
      <c r="B18" s="129"/>
      <c r="C18" s="130"/>
      <c r="D18" s="131"/>
      <c r="E18" s="132"/>
      <c r="F18" s="133" t="s">
        <v>77</v>
      </c>
      <c r="G18" s="211"/>
      <c r="H18" s="134" t="s">
        <v>38</v>
      </c>
      <c r="I18" s="135"/>
      <c r="J18" s="64"/>
      <c r="K18" s="65"/>
      <c r="L18" s="136"/>
      <c r="M18" s="137"/>
      <c r="N18" s="137"/>
      <c r="O18" s="69"/>
      <c r="P18" s="138"/>
      <c r="Q18" s="139"/>
      <c r="R18" s="214"/>
      <c r="S18" s="140">
        <f>D17*R18</f>
        <v>0</v>
      </c>
      <c r="T18" s="141"/>
      <c r="U18" s="146"/>
      <c r="V18" s="143"/>
    </row>
    <row r="19" spans="1:22" ht="112.5" customHeight="1" thickTop="1" thickBot="1" x14ac:dyDescent="0.3">
      <c r="A19" s="37"/>
      <c r="B19" s="57">
        <v>10</v>
      </c>
      <c r="C19" s="144" t="s">
        <v>82</v>
      </c>
      <c r="D19" s="59">
        <v>11</v>
      </c>
      <c r="E19" s="60" t="s">
        <v>36</v>
      </c>
      <c r="F19" s="145" t="s">
        <v>103</v>
      </c>
      <c r="G19" s="207"/>
      <c r="H19" s="62" t="s">
        <v>38</v>
      </c>
      <c r="I19" s="135"/>
      <c r="J19" s="64"/>
      <c r="K19" s="65"/>
      <c r="L19" s="66" t="s">
        <v>80</v>
      </c>
      <c r="M19" s="137"/>
      <c r="N19" s="137"/>
      <c r="O19" s="69"/>
      <c r="P19" s="70">
        <f>D19*Q19</f>
        <v>30800</v>
      </c>
      <c r="Q19" s="71">
        <v>2800</v>
      </c>
      <c r="R19" s="214"/>
      <c r="S19" s="72">
        <f>D19*R19</f>
        <v>0</v>
      </c>
      <c r="T19" s="73" t="str">
        <f t="shared" si="2"/>
        <v xml:space="preserve"> </v>
      </c>
      <c r="U19" s="146"/>
      <c r="V19" s="75" t="s">
        <v>16</v>
      </c>
    </row>
    <row r="20" spans="1:22" ht="249.75" customHeight="1" thickTop="1" thickBot="1" x14ac:dyDescent="0.3">
      <c r="A20" s="37"/>
      <c r="B20" s="147">
        <v>11</v>
      </c>
      <c r="C20" s="161" t="s">
        <v>53</v>
      </c>
      <c r="D20" s="149">
        <v>1</v>
      </c>
      <c r="E20" s="150" t="s">
        <v>36</v>
      </c>
      <c r="F20" s="151" t="s">
        <v>86</v>
      </c>
      <c r="G20" s="212"/>
      <c r="H20" s="212"/>
      <c r="I20" s="135"/>
      <c r="J20" s="64"/>
      <c r="K20" s="65"/>
      <c r="L20" s="153"/>
      <c r="M20" s="137"/>
      <c r="N20" s="137"/>
      <c r="O20" s="69"/>
      <c r="P20" s="154">
        <f>D20*Q20</f>
        <v>28000</v>
      </c>
      <c r="Q20" s="155">
        <v>28000</v>
      </c>
      <c r="R20" s="214"/>
      <c r="S20" s="156">
        <f>D20*R20</f>
        <v>0</v>
      </c>
      <c r="T20" s="157" t="str">
        <f>IF(R20+R21, IF(R20+R21&gt;Q20,"NEVYHOVUJE","VYHOVUJE")," ")</f>
        <v xml:space="preserve"> </v>
      </c>
      <c r="U20" s="146"/>
      <c r="V20" s="158" t="s">
        <v>11</v>
      </c>
    </row>
    <row r="21" spans="1:22" ht="75" customHeight="1" thickTop="1" thickBot="1" x14ac:dyDescent="0.3">
      <c r="A21" s="37"/>
      <c r="B21" s="129"/>
      <c r="C21" s="130"/>
      <c r="D21" s="131"/>
      <c r="E21" s="132"/>
      <c r="F21" s="133" t="s">
        <v>77</v>
      </c>
      <c r="G21" s="211"/>
      <c r="H21" s="134" t="s">
        <v>38</v>
      </c>
      <c r="I21" s="135"/>
      <c r="J21" s="64"/>
      <c r="K21" s="65"/>
      <c r="L21" s="136"/>
      <c r="M21" s="137"/>
      <c r="N21" s="137"/>
      <c r="O21" s="69"/>
      <c r="P21" s="138"/>
      <c r="Q21" s="139"/>
      <c r="R21" s="214"/>
      <c r="S21" s="140">
        <f>D20*R21</f>
        <v>0</v>
      </c>
      <c r="T21" s="141"/>
      <c r="U21" s="146"/>
      <c r="V21" s="143"/>
    </row>
    <row r="22" spans="1:22" ht="126.75" customHeight="1" thickTop="1" thickBot="1" x14ac:dyDescent="0.3">
      <c r="A22" s="37"/>
      <c r="B22" s="57">
        <v>12</v>
      </c>
      <c r="C22" s="144" t="s">
        <v>84</v>
      </c>
      <c r="D22" s="59">
        <v>1</v>
      </c>
      <c r="E22" s="60" t="s">
        <v>36</v>
      </c>
      <c r="F22" s="145" t="s">
        <v>85</v>
      </c>
      <c r="G22" s="207"/>
      <c r="H22" s="62" t="s">
        <v>38</v>
      </c>
      <c r="I22" s="135"/>
      <c r="J22" s="64"/>
      <c r="K22" s="65"/>
      <c r="L22" s="66" t="s">
        <v>41</v>
      </c>
      <c r="M22" s="137"/>
      <c r="N22" s="137"/>
      <c r="O22" s="69"/>
      <c r="P22" s="70">
        <f>D22*Q22</f>
        <v>5000</v>
      </c>
      <c r="Q22" s="71">
        <v>5000</v>
      </c>
      <c r="R22" s="214"/>
      <c r="S22" s="72">
        <f>D22*R22</f>
        <v>0</v>
      </c>
      <c r="T22" s="73" t="str">
        <f t="shared" si="2"/>
        <v xml:space="preserve"> </v>
      </c>
      <c r="U22" s="146"/>
      <c r="V22" s="158" t="s">
        <v>16</v>
      </c>
    </row>
    <row r="23" spans="1:22" ht="95.25" customHeight="1" thickTop="1" thickBot="1" x14ac:dyDescent="0.3">
      <c r="A23" s="37"/>
      <c r="B23" s="57">
        <v>13</v>
      </c>
      <c r="C23" s="144" t="s">
        <v>87</v>
      </c>
      <c r="D23" s="59">
        <v>2</v>
      </c>
      <c r="E23" s="60" t="s">
        <v>36</v>
      </c>
      <c r="F23" s="145" t="s">
        <v>88</v>
      </c>
      <c r="G23" s="207"/>
      <c r="H23" s="62" t="s">
        <v>38</v>
      </c>
      <c r="I23" s="135"/>
      <c r="J23" s="64"/>
      <c r="K23" s="65"/>
      <c r="L23" s="66" t="s">
        <v>41</v>
      </c>
      <c r="M23" s="137"/>
      <c r="N23" s="137"/>
      <c r="O23" s="69"/>
      <c r="P23" s="70">
        <f>D23*Q23</f>
        <v>8000</v>
      </c>
      <c r="Q23" s="71">
        <v>4000</v>
      </c>
      <c r="R23" s="214"/>
      <c r="S23" s="72">
        <f>D23*R23</f>
        <v>0</v>
      </c>
      <c r="T23" s="73" t="str">
        <f t="shared" si="2"/>
        <v xml:space="preserve"> </v>
      </c>
      <c r="U23" s="146"/>
      <c r="V23" s="143"/>
    </row>
    <row r="24" spans="1:22" ht="47.25" customHeight="1" thickTop="1" thickBot="1" x14ac:dyDescent="0.3">
      <c r="A24" s="37"/>
      <c r="B24" s="57">
        <v>14</v>
      </c>
      <c r="C24" s="162" t="s">
        <v>54</v>
      </c>
      <c r="D24" s="59">
        <v>8</v>
      </c>
      <c r="E24" s="60" t="s">
        <v>36</v>
      </c>
      <c r="F24" s="163" t="s">
        <v>89</v>
      </c>
      <c r="G24" s="207"/>
      <c r="H24" s="62" t="s">
        <v>38</v>
      </c>
      <c r="I24" s="135"/>
      <c r="J24" s="64"/>
      <c r="K24" s="65"/>
      <c r="L24" s="153"/>
      <c r="M24" s="137"/>
      <c r="N24" s="137"/>
      <c r="O24" s="69"/>
      <c r="P24" s="70">
        <f>D24*Q24</f>
        <v>6000</v>
      </c>
      <c r="Q24" s="71">
        <v>750</v>
      </c>
      <c r="R24" s="214"/>
      <c r="S24" s="72">
        <f>D24*R24</f>
        <v>0</v>
      </c>
      <c r="T24" s="73" t="str">
        <f t="shared" si="2"/>
        <v xml:space="preserve"> </v>
      </c>
      <c r="U24" s="146"/>
      <c r="V24" s="158" t="s">
        <v>17</v>
      </c>
    </row>
    <row r="25" spans="1:22" ht="47.25" customHeight="1" thickTop="1" thickBot="1" x14ac:dyDescent="0.3">
      <c r="A25" s="37"/>
      <c r="B25" s="57">
        <v>15</v>
      </c>
      <c r="C25" s="162" t="s">
        <v>55</v>
      </c>
      <c r="D25" s="59">
        <v>10</v>
      </c>
      <c r="E25" s="60" t="s">
        <v>36</v>
      </c>
      <c r="F25" s="163" t="s">
        <v>111</v>
      </c>
      <c r="G25" s="207"/>
      <c r="H25" s="62" t="s">
        <v>38</v>
      </c>
      <c r="I25" s="135"/>
      <c r="J25" s="64"/>
      <c r="K25" s="65"/>
      <c r="L25" s="68"/>
      <c r="M25" s="137"/>
      <c r="N25" s="137"/>
      <c r="O25" s="69"/>
      <c r="P25" s="70">
        <f>D25*Q25</f>
        <v>3500</v>
      </c>
      <c r="Q25" s="71">
        <v>350</v>
      </c>
      <c r="R25" s="214"/>
      <c r="S25" s="72">
        <f>D25*R25</f>
        <v>0</v>
      </c>
      <c r="T25" s="73" t="str">
        <f t="shared" si="2"/>
        <v xml:space="preserve"> </v>
      </c>
      <c r="U25" s="146"/>
      <c r="V25" s="164"/>
    </row>
    <row r="26" spans="1:22" ht="47.25" customHeight="1" thickTop="1" thickBot="1" x14ac:dyDescent="0.3">
      <c r="A26" s="37"/>
      <c r="B26" s="57">
        <v>16</v>
      </c>
      <c r="C26" s="162" t="s">
        <v>57</v>
      </c>
      <c r="D26" s="59">
        <v>5</v>
      </c>
      <c r="E26" s="60" t="s">
        <v>36</v>
      </c>
      <c r="F26" s="163" t="s">
        <v>56</v>
      </c>
      <c r="G26" s="207"/>
      <c r="H26" s="62" t="s">
        <v>38</v>
      </c>
      <c r="I26" s="135"/>
      <c r="J26" s="64"/>
      <c r="K26" s="65"/>
      <c r="L26" s="68"/>
      <c r="M26" s="137"/>
      <c r="N26" s="137"/>
      <c r="O26" s="69"/>
      <c r="P26" s="70">
        <f>D26*Q26</f>
        <v>7500</v>
      </c>
      <c r="Q26" s="71">
        <v>1500</v>
      </c>
      <c r="R26" s="214"/>
      <c r="S26" s="72">
        <f>D26*R26</f>
        <v>0</v>
      </c>
      <c r="T26" s="73" t="str">
        <f t="shared" si="2"/>
        <v xml:space="preserve"> </v>
      </c>
      <c r="U26" s="146"/>
      <c r="V26" s="164"/>
    </row>
    <row r="27" spans="1:22" ht="65.25" customHeight="1" thickTop="1" thickBot="1" x14ac:dyDescent="0.3">
      <c r="A27" s="37"/>
      <c r="B27" s="57">
        <v>17</v>
      </c>
      <c r="C27" s="162" t="s">
        <v>58</v>
      </c>
      <c r="D27" s="59">
        <v>5</v>
      </c>
      <c r="E27" s="60" t="s">
        <v>36</v>
      </c>
      <c r="F27" s="163" t="s">
        <v>90</v>
      </c>
      <c r="G27" s="207"/>
      <c r="H27" s="62" t="s">
        <v>38</v>
      </c>
      <c r="I27" s="135"/>
      <c r="J27" s="64"/>
      <c r="K27" s="65"/>
      <c r="L27" s="68"/>
      <c r="M27" s="137"/>
      <c r="N27" s="137"/>
      <c r="O27" s="69"/>
      <c r="P27" s="70">
        <f>D27*Q27</f>
        <v>9500</v>
      </c>
      <c r="Q27" s="71">
        <v>1900</v>
      </c>
      <c r="R27" s="214"/>
      <c r="S27" s="72">
        <f>D27*R27</f>
        <v>0</v>
      </c>
      <c r="T27" s="73" t="str">
        <f t="shared" si="2"/>
        <v xml:space="preserve"> </v>
      </c>
      <c r="U27" s="146"/>
      <c r="V27" s="164"/>
    </row>
    <row r="28" spans="1:22" ht="69.75" customHeight="1" thickTop="1" thickBot="1" x14ac:dyDescent="0.3">
      <c r="A28" s="37"/>
      <c r="B28" s="57">
        <v>18</v>
      </c>
      <c r="C28" s="162" t="s">
        <v>59</v>
      </c>
      <c r="D28" s="59">
        <v>2</v>
      </c>
      <c r="E28" s="60" t="s">
        <v>36</v>
      </c>
      <c r="F28" s="163" t="s">
        <v>91</v>
      </c>
      <c r="G28" s="207"/>
      <c r="H28" s="62" t="s">
        <v>38</v>
      </c>
      <c r="I28" s="135"/>
      <c r="J28" s="64"/>
      <c r="K28" s="65"/>
      <c r="L28" s="68"/>
      <c r="M28" s="137"/>
      <c r="N28" s="137"/>
      <c r="O28" s="69"/>
      <c r="P28" s="70">
        <f>D28*Q28</f>
        <v>1800</v>
      </c>
      <c r="Q28" s="71">
        <v>900</v>
      </c>
      <c r="R28" s="214"/>
      <c r="S28" s="72">
        <f>D28*R28</f>
        <v>0</v>
      </c>
      <c r="T28" s="73" t="str">
        <f t="shared" si="2"/>
        <v xml:space="preserve"> </v>
      </c>
      <c r="U28" s="146"/>
      <c r="V28" s="164"/>
    </row>
    <row r="29" spans="1:22" ht="47.25" customHeight="1" thickTop="1" thickBot="1" x14ac:dyDescent="0.3">
      <c r="A29" s="37"/>
      <c r="B29" s="57">
        <v>19</v>
      </c>
      <c r="C29" s="162" t="s">
        <v>60</v>
      </c>
      <c r="D29" s="59">
        <v>1</v>
      </c>
      <c r="E29" s="60" t="s">
        <v>36</v>
      </c>
      <c r="F29" s="163" t="s">
        <v>92</v>
      </c>
      <c r="G29" s="207"/>
      <c r="H29" s="62" t="s">
        <v>38</v>
      </c>
      <c r="I29" s="135"/>
      <c r="J29" s="64"/>
      <c r="K29" s="65"/>
      <c r="L29" s="68"/>
      <c r="M29" s="137"/>
      <c r="N29" s="137"/>
      <c r="O29" s="69"/>
      <c r="P29" s="70">
        <f>D29*Q29</f>
        <v>1250</v>
      </c>
      <c r="Q29" s="71">
        <v>1250</v>
      </c>
      <c r="R29" s="214"/>
      <c r="S29" s="72">
        <f>D29*R29</f>
        <v>0</v>
      </c>
      <c r="T29" s="73" t="str">
        <f t="shared" si="2"/>
        <v xml:space="preserve"> </v>
      </c>
      <c r="U29" s="146"/>
      <c r="V29" s="143"/>
    </row>
    <row r="30" spans="1:22" ht="47.25" customHeight="1" thickTop="1" thickBot="1" x14ac:dyDescent="0.3">
      <c r="A30" s="37"/>
      <c r="B30" s="57">
        <v>20</v>
      </c>
      <c r="C30" s="162" t="s">
        <v>61</v>
      </c>
      <c r="D30" s="59">
        <v>2</v>
      </c>
      <c r="E30" s="60" t="s">
        <v>36</v>
      </c>
      <c r="F30" s="165" t="s">
        <v>102</v>
      </c>
      <c r="G30" s="207"/>
      <c r="H30" s="62" t="s">
        <v>38</v>
      </c>
      <c r="I30" s="135"/>
      <c r="J30" s="64"/>
      <c r="K30" s="65"/>
      <c r="L30" s="68"/>
      <c r="M30" s="137"/>
      <c r="N30" s="137"/>
      <c r="O30" s="69"/>
      <c r="P30" s="70">
        <f>D30*Q30</f>
        <v>4000</v>
      </c>
      <c r="Q30" s="71">
        <v>2000</v>
      </c>
      <c r="R30" s="214"/>
      <c r="S30" s="72">
        <f>D30*R30</f>
        <v>0</v>
      </c>
      <c r="T30" s="73" t="str">
        <f t="shared" si="2"/>
        <v xml:space="preserve"> </v>
      </c>
      <c r="U30" s="146"/>
      <c r="V30" s="75" t="s">
        <v>18</v>
      </c>
    </row>
    <row r="31" spans="1:22" ht="118.5" customHeight="1" thickTop="1" thickBot="1" x14ac:dyDescent="0.3">
      <c r="A31" s="37"/>
      <c r="B31" s="147">
        <v>21</v>
      </c>
      <c r="C31" s="161" t="s">
        <v>62</v>
      </c>
      <c r="D31" s="149">
        <v>1</v>
      </c>
      <c r="E31" s="150" t="s">
        <v>36</v>
      </c>
      <c r="F31" s="151" t="s">
        <v>93</v>
      </c>
      <c r="G31" s="212"/>
      <c r="H31" s="152" t="s">
        <v>38</v>
      </c>
      <c r="I31" s="135"/>
      <c r="J31" s="64"/>
      <c r="K31" s="65"/>
      <c r="L31" s="68"/>
      <c r="M31" s="137"/>
      <c r="N31" s="137"/>
      <c r="O31" s="69"/>
      <c r="P31" s="154">
        <f>D31*Q31</f>
        <v>10000</v>
      </c>
      <c r="Q31" s="155">
        <v>10000</v>
      </c>
      <c r="R31" s="214"/>
      <c r="S31" s="156">
        <f>D31*R31</f>
        <v>0</v>
      </c>
      <c r="T31" s="157" t="str">
        <f>IF(R31+R32, IF(R31+R32&gt;Q31,"NEVYHOVUJE","VYHOVUJE")," ")</f>
        <v xml:space="preserve"> </v>
      </c>
      <c r="U31" s="146"/>
      <c r="V31" s="158" t="s">
        <v>34</v>
      </c>
    </row>
    <row r="32" spans="1:22" ht="63.75" customHeight="1" thickTop="1" thickBot="1" x14ac:dyDescent="0.3">
      <c r="A32" s="37"/>
      <c r="B32" s="129"/>
      <c r="C32" s="130"/>
      <c r="D32" s="131"/>
      <c r="E32" s="132"/>
      <c r="F32" s="133" t="s">
        <v>77</v>
      </c>
      <c r="G32" s="211"/>
      <c r="H32" s="134" t="s">
        <v>38</v>
      </c>
      <c r="I32" s="135"/>
      <c r="J32" s="64"/>
      <c r="K32" s="65"/>
      <c r="L32" s="68"/>
      <c r="M32" s="137"/>
      <c r="N32" s="137"/>
      <c r="O32" s="69"/>
      <c r="P32" s="138"/>
      <c r="Q32" s="139"/>
      <c r="R32" s="214"/>
      <c r="S32" s="140">
        <f>D31*R32</f>
        <v>0</v>
      </c>
      <c r="T32" s="141"/>
      <c r="U32" s="146"/>
      <c r="V32" s="143"/>
    </row>
    <row r="33" spans="1:22" ht="31.5" customHeight="1" thickTop="1" thickBot="1" x14ac:dyDescent="0.3">
      <c r="A33" s="37"/>
      <c r="B33" s="57">
        <v>22</v>
      </c>
      <c r="C33" s="162" t="s">
        <v>63</v>
      </c>
      <c r="D33" s="59">
        <v>10</v>
      </c>
      <c r="E33" s="60" t="s">
        <v>36</v>
      </c>
      <c r="F33" s="145" t="s">
        <v>64</v>
      </c>
      <c r="G33" s="207"/>
      <c r="H33" s="62" t="s">
        <v>38</v>
      </c>
      <c r="I33" s="135"/>
      <c r="J33" s="64"/>
      <c r="K33" s="65"/>
      <c r="L33" s="136"/>
      <c r="M33" s="137"/>
      <c r="N33" s="137"/>
      <c r="O33" s="69"/>
      <c r="P33" s="70">
        <f>D33*Q33</f>
        <v>20000</v>
      </c>
      <c r="Q33" s="71">
        <v>2000</v>
      </c>
      <c r="R33" s="214"/>
      <c r="S33" s="72">
        <f>D33*R33</f>
        <v>0</v>
      </c>
      <c r="T33" s="73" t="str">
        <f t="shared" si="2"/>
        <v xml:space="preserve"> </v>
      </c>
      <c r="U33" s="146"/>
      <c r="V33" s="158" t="s">
        <v>14</v>
      </c>
    </row>
    <row r="34" spans="1:22" ht="97.5" customHeight="1" thickTop="1" thickBot="1" x14ac:dyDescent="0.3">
      <c r="A34" s="37"/>
      <c r="B34" s="57">
        <v>23</v>
      </c>
      <c r="C34" s="162" t="s">
        <v>65</v>
      </c>
      <c r="D34" s="59">
        <v>2</v>
      </c>
      <c r="E34" s="60" t="s">
        <v>36</v>
      </c>
      <c r="F34" s="145" t="s">
        <v>94</v>
      </c>
      <c r="G34" s="207"/>
      <c r="H34" s="62" t="s">
        <v>38</v>
      </c>
      <c r="I34" s="135"/>
      <c r="J34" s="64"/>
      <c r="K34" s="65"/>
      <c r="L34" s="66" t="s">
        <v>76</v>
      </c>
      <c r="M34" s="137"/>
      <c r="N34" s="137"/>
      <c r="O34" s="69"/>
      <c r="P34" s="70">
        <f>D34*Q34</f>
        <v>13000</v>
      </c>
      <c r="Q34" s="71">
        <v>6500</v>
      </c>
      <c r="R34" s="214"/>
      <c r="S34" s="72">
        <f>D34*R34</f>
        <v>0</v>
      </c>
      <c r="T34" s="73" t="str">
        <f t="shared" si="2"/>
        <v xml:space="preserve"> </v>
      </c>
      <c r="U34" s="146"/>
      <c r="V34" s="164"/>
    </row>
    <row r="35" spans="1:22" ht="97.5" customHeight="1" thickTop="1" thickBot="1" x14ac:dyDescent="0.3">
      <c r="A35" s="37"/>
      <c r="B35" s="57">
        <v>24</v>
      </c>
      <c r="C35" s="162" t="s">
        <v>66</v>
      </c>
      <c r="D35" s="59">
        <v>4</v>
      </c>
      <c r="E35" s="60" t="s">
        <v>36</v>
      </c>
      <c r="F35" s="145" t="s">
        <v>95</v>
      </c>
      <c r="G35" s="207"/>
      <c r="H35" s="62" t="s">
        <v>38</v>
      </c>
      <c r="I35" s="135"/>
      <c r="J35" s="64"/>
      <c r="K35" s="65"/>
      <c r="L35" s="66" t="s">
        <v>76</v>
      </c>
      <c r="M35" s="137"/>
      <c r="N35" s="137"/>
      <c r="O35" s="69"/>
      <c r="P35" s="70">
        <f>D35*Q35</f>
        <v>9600</v>
      </c>
      <c r="Q35" s="71">
        <v>2400</v>
      </c>
      <c r="R35" s="214"/>
      <c r="S35" s="72">
        <f>D35*R35</f>
        <v>0</v>
      </c>
      <c r="T35" s="73" t="str">
        <f t="shared" si="2"/>
        <v xml:space="preserve"> </v>
      </c>
      <c r="U35" s="146"/>
      <c r="V35" s="143"/>
    </row>
    <row r="36" spans="1:22" ht="46.5" customHeight="1" thickTop="1" thickBot="1" x14ac:dyDescent="0.3">
      <c r="A36" s="37"/>
      <c r="B36" s="57">
        <v>25</v>
      </c>
      <c r="C36" s="144" t="s">
        <v>67</v>
      </c>
      <c r="D36" s="59">
        <v>1</v>
      </c>
      <c r="E36" s="60" t="s">
        <v>68</v>
      </c>
      <c r="F36" s="145" t="s">
        <v>96</v>
      </c>
      <c r="G36" s="207"/>
      <c r="H36" s="62" t="s">
        <v>38</v>
      </c>
      <c r="I36" s="135"/>
      <c r="J36" s="64"/>
      <c r="K36" s="65"/>
      <c r="L36" s="153"/>
      <c r="M36" s="137"/>
      <c r="N36" s="137"/>
      <c r="O36" s="69"/>
      <c r="P36" s="70">
        <f>D36*Q36</f>
        <v>2600</v>
      </c>
      <c r="Q36" s="71">
        <v>2600</v>
      </c>
      <c r="R36" s="214"/>
      <c r="S36" s="72">
        <f>D36*R36</f>
        <v>0</v>
      </c>
      <c r="T36" s="73" t="str">
        <f t="shared" si="2"/>
        <v xml:space="preserve"> </v>
      </c>
      <c r="U36" s="146"/>
      <c r="V36" s="158" t="s">
        <v>16</v>
      </c>
    </row>
    <row r="37" spans="1:22" ht="33.75" customHeight="1" thickTop="1" thickBot="1" x14ac:dyDescent="0.3">
      <c r="A37" s="37"/>
      <c r="B37" s="57">
        <v>26</v>
      </c>
      <c r="C37" s="162" t="s">
        <v>69</v>
      </c>
      <c r="D37" s="59">
        <v>100</v>
      </c>
      <c r="E37" s="60" t="s">
        <v>36</v>
      </c>
      <c r="F37" s="145" t="s">
        <v>100</v>
      </c>
      <c r="G37" s="207"/>
      <c r="H37" s="62" t="s">
        <v>38</v>
      </c>
      <c r="I37" s="135"/>
      <c r="J37" s="64"/>
      <c r="K37" s="65"/>
      <c r="L37" s="68"/>
      <c r="M37" s="137"/>
      <c r="N37" s="137"/>
      <c r="O37" s="69"/>
      <c r="P37" s="70">
        <f>D37*Q37</f>
        <v>400</v>
      </c>
      <c r="Q37" s="71">
        <v>4</v>
      </c>
      <c r="R37" s="214"/>
      <c r="S37" s="72">
        <f>D37*R37</f>
        <v>0</v>
      </c>
      <c r="T37" s="73" t="str">
        <f t="shared" si="2"/>
        <v xml:space="preserve"> </v>
      </c>
      <c r="U37" s="146"/>
      <c r="V37" s="143"/>
    </row>
    <row r="38" spans="1:22" ht="90.75" customHeight="1" thickTop="1" thickBot="1" x14ac:dyDescent="0.3">
      <c r="A38" s="37"/>
      <c r="B38" s="57">
        <v>27</v>
      </c>
      <c r="C38" s="162" t="s">
        <v>70</v>
      </c>
      <c r="D38" s="59">
        <v>5</v>
      </c>
      <c r="E38" s="60" t="s">
        <v>36</v>
      </c>
      <c r="F38" s="145" t="s">
        <v>97</v>
      </c>
      <c r="G38" s="207"/>
      <c r="H38" s="62" t="s">
        <v>38</v>
      </c>
      <c r="I38" s="135"/>
      <c r="J38" s="64"/>
      <c r="K38" s="65"/>
      <c r="L38" s="68"/>
      <c r="M38" s="137"/>
      <c r="N38" s="137"/>
      <c r="O38" s="69"/>
      <c r="P38" s="70">
        <f>D38*Q38</f>
        <v>4000</v>
      </c>
      <c r="Q38" s="71">
        <v>800</v>
      </c>
      <c r="R38" s="214"/>
      <c r="S38" s="72">
        <f>D38*R38</f>
        <v>0</v>
      </c>
      <c r="T38" s="73" t="str">
        <f t="shared" si="2"/>
        <v xml:space="preserve"> </v>
      </c>
      <c r="U38" s="146"/>
      <c r="V38" s="75" t="s">
        <v>15</v>
      </c>
    </row>
    <row r="39" spans="1:22" ht="52.5" customHeight="1" thickTop="1" thickBot="1" x14ac:dyDescent="0.3">
      <c r="A39" s="37"/>
      <c r="B39" s="57">
        <v>28</v>
      </c>
      <c r="C39" s="162" t="s">
        <v>71</v>
      </c>
      <c r="D39" s="59">
        <v>10</v>
      </c>
      <c r="E39" s="60" t="s">
        <v>36</v>
      </c>
      <c r="F39" s="145" t="s">
        <v>98</v>
      </c>
      <c r="G39" s="207"/>
      <c r="H39" s="62" t="s">
        <v>38</v>
      </c>
      <c r="I39" s="135"/>
      <c r="J39" s="64"/>
      <c r="K39" s="65"/>
      <c r="L39" s="68"/>
      <c r="M39" s="137"/>
      <c r="N39" s="137"/>
      <c r="O39" s="69"/>
      <c r="P39" s="70">
        <f>D39*Q39</f>
        <v>6000</v>
      </c>
      <c r="Q39" s="71">
        <v>600</v>
      </c>
      <c r="R39" s="214"/>
      <c r="S39" s="72">
        <f>D39*R39</f>
        <v>0</v>
      </c>
      <c r="T39" s="73" t="str">
        <f t="shared" si="2"/>
        <v xml:space="preserve"> </v>
      </c>
      <c r="U39" s="146"/>
      <c r="V39" s="158" t="s">
        <v>16</v>
      </c>
    </row>
    <row r="40" spans="1:22" ht="52.5" customHeight="1" thickTop="1" thickBot="1" x14ac:dyDescent="0.3">
      <c r="A40" s="37"/>
      <c r="B40" s="57">
        <v>29</v>
      </c>
      <c r="C40" s="162" t="s">
        <v>72</v>
      </c>
      <c r="D40" s="59">
        <v>1</v>
      </c>
      <c r="E40" s="60" t="s">
        <v>36</v>
      </c>
      <c r="F40" s="145" t="s">
        <v>99</v>
      </c>
      <c r="G40" s="207"/>
      <c r="H40" s="62" t="s">
        <v>38</v>
      </c>
      <c r="I40" s="135"/>
      <c r="J40" s="64"/>
      <c r="K40" s="65"/>
      <c r="L40" s="68"/>
      <c r="M40" s="137"/>
      <c r="N40" s="137"/>
      <c r="O40" s="69"/>
      <c r="P40" s="70">
        <f>D40*Q40</f>
        <v>600</v>
      </c>
      <c r="Q40" s="71">
        <v>600</v>
      </c>
      <c r="R40" s="214"/>
      <c r="S40" s="72">
        <f>D40*R40</f>
        <v>0</v>
      </c>
      <c r="T40" s="73" t="str">
        <f t="shared" si="2"/>
        <v xml:space="preserve"> </v>
      </c>
      <c r="U40" s="146"/>
      <c r="V40" s="164"/>
    </row>
    <row r="41" spans="1:22" ht="80.25" customHeight="1" thickTop="1" thickBot="1" x14ac:dyDescent="0.3">
      <c r="A41" s="37"/>
      <c r="B41" s="166">
        <v>30</v>
      </c>
      <c r="C41" s="167" t="s">
        <v>73</v>
      </c>
      <c r="D41" s="168">
        <v>1</v>
      </c>
      <c r="E41" s="169" t="s">
        <v>36</v>
      </c>
      <c r="F41" s="170" t="s">
        <v>101</v>
      </c>
      <c r="G41" s="213"/>
      <c r="H41" s="171" t="s">
        <v>38</v>
      </c>
      <c r="I41" s="172"/>
      <c r="J41" s="173"/>
      <c r="K41" s="174"/>
      <c r="L41" s="175"/>
      <c r="M41" s="176"/>
      <c r="N41" s="176"/>
      <c r="O41" s="177"/>
      <c r="P41" s="178">
        <f>D41*Q41</f>
        <v>6700</v>
      </c>
      <c r="Q41" s="179">
        <v>6700</v>
      </c>
      <c r="R41" s="214"/>
      <c r="S41" s="180">
        <f>D41*R41</f>
        <v>0</v>
      </c>
      <c r="T41" s="181" t="str">
        <f t="shared" si="2"/>
        <v xml:space="preserve"> </v>
      </c>
      <c r="U41" s="182"/>
      <c r="V41" s="183"/>
    </row>
    <row r="42" spans="1:22" ht="17.45" customHeight="1" thickTop="1" thickBot="1" x14ac:dyDescent="0.3">
      <c r="C42" s="1"/>
      <c r="D42" s="1"/>
      <c r="E42" s="1"/>
      <c r="F42" s="1"/>
      <c r="G42" s="1"/>
      <c r="H42" s="1"/>
      <c r="I42" s="1"/>
      <c r="J42" s="1"/>
      <c r="N42" s="1"/>
      <c r="O42" s="1"/>
      <c r="P42" s="1"/>
    </row>
    <row r="43" spans="1:22" ht="51.75" customHeight="1" thickTop="1" thickBot="1" x14ac:dyDescent="0.3">
      <c r="B43" s="184" t="s">
        <v>31</v>
      </c>
      <c r="C43" s="184"/>
      <c r="D43" s="184"/>
      <c r="E43" s="184"/>
      <c r="F43" s="184"/>
      <c r="G43" s="184"/>
      <c r="H43" s="185"/>
      <c r="I43" s="185"/>
      <c r="J43" s="186"/>
      <c r="K43" s="186"/>
      <c r="L43" s="27"/>
      <c r="M43" s="27"/>
      <c r="N43" s="27"/>
      <c r="O43" s="187"/>
      <c r="P43" s="187"/>
      <c r="Q43" s="188" t="s">
        <v>9</v>
      </c>
      <c r="R43" s="189" t="s">
        <v>10</v>
      </c>
      <c r="S43" s="190"/>
      <c r="T43" s="191"/>
      <c r="U43" s="192"/>
      <c r="V43" s="193"/>
    </row>
    <row r="44" spans="1:22" ht="50.45" customHeight="1" thickTop="1" thickBot="1" x14ac:dyDescent="0.3">
      <c r="B44" s="194" t="s">
        <v>30</v>
      </c>
      <c r="C44" s="194"/>
      <c r="D44" s="194"/>
      <c r="E44" s="194"/>
      <c r="F44" s="194"/>
      <c r="G44" s="194"/>
      <c r="H44" s="194"/>
      <c r="I44" s="195"/>
      <c r="L44" s="7"/>
      <c r="M44" s="7"/>
      <c r="N44" s="7"/>
      <c r="O44" s="196"/>
      <c r="P44" s="196"/>
      <c r="Q44" s="197">
        <f>SUM(P7:P41)</f>
        <v>619250</v>
      </c>
      <c r="R44" s="198">
        <f>SUM(S7:S41)</f>
        <v>0</v>
      </c>
      <c r="S44" s="199"/>
      <c r="T44" s="200"/>
    </row>
    <row r="45" spans="1:22" ht="15.75" thickTop="1" x14ac:dyDescent="0.25">
      <c r="B45" s="201" t="s">
        <v>33</v>
      </c>
      <c r="C45" s="201"/>
      <c r="D45" s="201"/>
      <c r="E45" s="201"/>
      <c r="F45" s="201"/>
      <c r="G45" s="201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1:22" x14ac:dyDescent="0.25">
      <c r="B46" s="202"/>
      <c r="C46" s="202"/>
      <c r="D46" s="202"/>
      <c r="E46" s="202"/>
      <c r="F46" s="202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1:22" x14ac:dyDescent="0.25">
      <c r="B47" s="202"/>
      <c r="C47" s="202"/>
      <c r="D47" s="202"/>
      <c r="E47" s="202"/>
      <c r="F47" s="202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1:22" x14ac:dyDescent="0.25">
      <c r="B48" s="202"/>
      <c r="C48" s="202"/>
      <c r="D48" s="202"/>
      <c r="E48" s="202"/>
      <c r="F48" s="202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86"/>
      <c r="D49" s="203"/>
      <c r="E49" s="186"/>
      <c r="F49" s="186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H50" s="205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86"/>
      <c r="D51" s="203"/>
      <c r="E51" s="186"/>
      <c r="F51" s="186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86"/>
      <c r="D52" s="203"/>
      <c r="E52" s="186"/>
      <c r="F52" s="186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86"/>
      <c r="D53" s="203"/>
      <c r="E53" s="186"/>
      <c r="F53" s="186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86"/>
      <c r="D54" s="203"/>
      <c r="E54" s="186"/>
      <c r="F54" s="186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86"/>
      <c r="D55" s="203"/>
      <c r="E55" s="186"/>
      <c r="F55" s="186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86"/>
      <c r="D56" s="203"/>
      <c r="E56" s="186"/>
      <c r="F56" s="186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86"/>
      <c r="D57" s="203"/>
      <c r="E57" s="186"/>
      <c r="F57" s="186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86"/>
      <c r="D58" s="203"/>
      <c r="E58" s="186"/>
      <c r="F58" s="186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86"/>
      <c r="D59" s="203"/>
      <c r="E59" s="186"/>
      <c r="F59" s="186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86"/>
      <c r="D60" s="203"/>
      <c r="E60" s="186"/>
      <c r="F60" s="186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86"/>
      <c r="D61" s="203"/>
      <c r="E61" s="186"/>
      <c r="F61" s="186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86"/>
      <c r="D62" s="203"/>
      <c r="E62" s="186"/>
      <c r="F62" s="186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86"/>
      <c r="D63" s="203"/>
      <c r="E63" s="186"/>
      <c r="F63" s="186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86"/>
      <c r="D64" s="203"/>
      <c r="E64" s="186"/>
      <c r="F64" s="186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86"/>
      <c r="D65" s="203"/>
      <c r="E65" s="186"/>
      <c r="F65" s="186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86"/>
      <c r="D66" s="203"/>
      <c r="E66" s="186"/>
      <c r="F66" s="186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86"/>
      <c r="D67" s="203"/>
      <c r="E67" s="186"/>
      <c r="F67" s="186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86"/>
      <c r="D68" s="203"/>
      <c r="E68" s="186"/>
      <c r="F68" s="186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86"/>
      <c r="D69" s="203"/>
      <c r="E69" s="186"/>
      <c r="F69" s="186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86"/>
      <c r="D70" s="203"/>
      <c r="E70" s="186"/>
      <c r="F70" s="186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86"/>
      <c r="D71" s="203"/>
      <c r="E71" s="186"/>
      <c r="F71" s="186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86"/>
      <c r="D72" s="203"/>
      <c r="E72" s="186"/>
      <c r="F72" s="186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86"/>
      <c r="D73" s="203"/>
      <c r="E73" s="186"/>
      <c r="F73" s="186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86"/>
      <c r="D74" s="203"/>
      <c r="E74" s="186"/>
      <c r="F74" s="186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86"/>
      <c r="D75" s="203"/>
      <c r="E75" s="186"/>
      <c r="F75" s="186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86"/>
      <c r="D76" s="203"/>
      <c r="E76" s="186"/>
      <c r="F76" s="186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86"/>
      <c r="D77" s="203"/>
      <c r="E77" s="186"/>
      <c r="F77" s="186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86"/>
      <c r="D78" s="203"/>
      <c r="E78" s="186"/>
      <c r="F78" s="186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86"/>
      <c r="D79" s="203"/>
      <c r="E79" s="186"/>
      <c r="F79" s="186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86"/>
      <c r="D80" s="203"/>
      <c r="E80" s="186"/>
      <c r="F80" s="186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86"/>
      <c r="D81" s="203"/>
      <c r="E81" s="186"/>
      <c r="F81" s="186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86"/>
      <c r="D82" s="203"/>
      <c r="E82" s="186"/>
      <c r="F82" s="186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86"/>
      <c r="D83" s="203"/>
      <c r="E83" s="186"/>
      <c r="F83" s="186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86"/>
      <c r="D84" s="203"/>
      <c r="E84" s="186"/>
      <c r="F84" s="186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86"/>
      <c r="D85" s="203"/>
      <c r="E85" s="186"/>
      <c r="F85" s="186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86"/>
      <c r="D86" s="203"/>
      <c r="E86" s="186"/>
      <c r="F86" s="186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86"/>
      <c r="D87" s="203"/>
      <c r="E87" s="186"/>
      <c r="F87" s="186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86"/>
      <c r="D88" s="203"/>
      <c r="E88" s="186"/>
      <c r="F88" s="186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86"/>
      <c r="D89" s="203"/>
      <c r="E89" s="186"/>
      <c r="F89" s="186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86"/>
      <c r="D90" s="203"/>
      <c r="E90" s="186"/>
      <c r="F90" s="186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86"/>
      <c r="D91" s="203"/>
      <c r="E91" s="186"/>
      <c r="F91" s="186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86"/>
      <c r="D92" s="203"/>
      <c r="E92" s="186"/>
      <c r="F92" s="186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86"/>
      <c r="D93" s="203"/>
      <c r="E93" s="186"/>
      <c r="F93" s="186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86"/>
      <c r="D94" s="203"/>
      <c r="E94" s="186"/>
      <c r="F94" s="186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186"/>
      <c r="D95" s="203"/>
      <c r="E95" s="186"/>
      <c r="F95" s="186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186"/>
      <c r="D96" s="203"/>
      <c r="E96" s="186"/>
      <c r="F96" s="186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9" ht="19.899999999999999" customHeight="1" x14ac:dyDescent="0.25">
      <c r="C97" s="186"/>
      <c r="D97" s="203"/>
      <c r="E97" s="186"/>
      <c r="F97" s="186"/>
      <c r="G97" s="16"/>
      <c r="H97" s="16"/>
      <c r="I97" s="11"/>
      <c r="J97" s="11"/>
      <c r="K97" s="11"/>
      <c r="L97" s="11"/>
      <c r="M97" s="11"/>
      <c r="N97" s="17"/>
      <c r="O97" s="17"/>
      <c r="P97" s="17"/>
      <c r="Q97" s="11"/>
      <c r="R97" s="11"/>
      <c r="S97" s="11"/>
    </row>
    <row r="98" spans="3:19" ht="19.899999999999999" customHeight="1" x14ac:dyDescent="0.25">
      <c r="C98" s="186"/>
      <c r="D98" s="203"/>
      <c r="E98" s="186"/>
      <c r="F98" s="186"/>
      <c r="G98" s="16"/>
      <c r="H98" s="16"/>
      <c r="I98" s="11"/>
      <c r="J98" s="11"/>
      <c r="K98" s="11"/>
      <c r="L98" s="11"/>
      <c r="M98" s="11"/>
      <c r="N98" s="17"/>
      <c r="O98" s="17"/>
      <c r="P98" s="17"/>
      <c r="Q98" s="11"/>
      <c r="R98" s="11"/>
      <c r="S98" s="11"/>
    </row>
    <row r="99" spans="3:19" ht="19.899999999999999" customHeight="1" x14ac:dyDescent="0.25">
      <c r="C99" s="186"/>
      <c r="D99" s="203"/>
      <c r="E99" s="186"/>
      <c r="F99" s="186"/>
      <c r="G99" s="16"/>
      <c r="H99" s="16"/>
      <c r="I99" s="11"/>
      <c r="J99" s="11"/>
      <c r="K99" s="11"/>
      <c r="L99" s="11"/>
      <c r="M99" s="11"/>
      <c r="N99" s="17"/>
      <c r="O99" s="17"/>
      <c r="P99" s="17"/>
      <c r="Q99" s="11"/>
      <c r="R99" s="11"/>
      <c r="S99" s="11"/>
    </row>
    <row r="100" spans="3:19" ht="19.899999999999999" customHeight="1" x14ac:dyDescent="0.25">
      <c r="C100" s="186"/>
      <c r="D100" s="203"/>
      <c r="E100" s="186"/>
      <c r="F100" s="186"/>
      <c r="G100" s="16"/>
      <c r="H100" s="16"/>
      <c r="I100" s="11"/>
      <c r="J100" s="11"/>
      <c r="K100" s="11"/>
      <c r="L100" s="11"/>
      <c r="M100" s="11"/>
      <c r="N100" s="17"/>
      <c r="O100" s="17"/>
      <c r="P100" s="17"/>
      <c r="Q100" s="11"/>
      <c r="R100" s="11"/>
      <c r="S100" s="11"/>
    </row>
    <row r="101" spans="3:19" ht="19.899999999999999" customHeight="1" x14ac:dyDescent="0.25">
      <c r="C101" s="186"/>
      <c r="D101" s="203"/>
      <c r="E101" s="186"/>
      <c r="F101" s="186"/>
      <c r="G101" s="16"/>
      <c r="H101" s="16"/>
      <c r="I101" s="11"/>
      <c r="J101" s="11"/>
      <c r="K101" s="11"/>
      <c r="L101" s="11"/>
      <c r="M101" s="11"/>
      <c r="N101" s="17"/>
      <c r="O101" s="17"/>
      <c r="P101" s="17"/>
      <c r="Q101" s="11"/>
      <c r="R101" s="11"/>
      <c r="S101" s="11"/>
    </row>
    <row r="102" spans="3:19" ht="19.899999999999999" customHeight="1" x14ac:dyDescent="0.25">
      <c r="C102" s="186"/>
      <c r="D102" s="203"/>
      <c r="E102" s="186"/>
      <c r="F102" s="186"/>
      <c r="G102" s="16"/>
      <c r="H102" s="16"/>
      <c r="I102" s="11"/>
      <c r="J102" s="11"/>
      <c r="K102" s="11"/>
      <c r="L102" s="11"/>
      <c r="M102" s="11"/>
      <c r="N102" s="17"/>
      <c r="O102" s="17"/>
      <c r="P102" s="17"/>
      <c r="Q102" s="11"/>
      <c r="R102" s="11"/>
      <c r="S102" s="11"/>
    </row>
    <row r="103" spans="3:19" ht="19.899999999999999" customHeight="1" x14ac:dyDescent="0.25">
      <c r="C103" s="186"/>
      <c r="D103" s="203"/>
      <c r="E103" s="186"/>
      <c r="F103" s="186"/>
      <c r="G103" s="16"/>
      <c r="H103" s="16"/>
      <c r="I103" s="11"/>
      <c r="J103" s="11"/>
      <c r="K103" s="11"/>
      <c r="L103" s="11"/>
      <c r="M103" s="11"/>
      <c r="N103" s="17"/>
      <c r="O103" s="17"/>
      <c r="P103" s="17"/>
      <c r="Q103" s="11"/>
      <c r="R103" s="11"/>
      <c r="S103" s="11"/>
    </row>
    <row r="104" spans="3:19" ht="19.899999999999999" customHeight="1" x14ac:dyDescent="0.25">
      <c r="C104" s="186"/>
      <c r="D104" s="203"/>
      <c r="E104" s="186"/>
      <c r="F104" s="186"/>
      <c r="G104" s="16"/>
      <c r="H104" s="16"/>
      <c r="I104" s="11"/>
      <c r="J104" s="11"/>
      <c r="K104" s="11"/>
      <c r="L104" s="11"/>
      <c r="M104" s="11"/>
      <c r="N104" s="17"/>
      <c r="O104" s="17"/>
      <c r="P104" s="17"/>
      <c r="Q104" s="11"/>
      <c r="R104" s="11"/>
      <c r="S104" s="11"/>
    </row>
    <row r="105" spans="3:19" ht="19.899999999999999" customHeight="1" x14ac:dyDescent="0.25">
      <c r="C105" s="186"/>
      <c r="D105" s="203"/>
      <c r="E105" s="186"/>
      <c r="F105" s="186"/>
      <c r="G105" s="16"/>
      <c r="H105" s="16"/>
      <c r="I105" s="11"/>
      <c r="J105" s="11"/>
      <c r="K105" s="11"/>
      <c r="L105" s="11"/>
      <c r="M105" s="11"/>
      <c r="N105" s="17"/>
      <c r="O105" s="17"/>
      <c r="P105" s="17"/>
      <c r="Q105" s="11"/>
      <c r="R105" s="11"/>
      <c r="S105" s="11"/>
    </row>
    <row r="106" spans="3:19" ht="19.899999999999999" customHeight="1" x14ac:dyDescent="0.25">
      <c r="C106" s="186"/>
      <c r="D106" s="203"/>
      <c r="E106" s="186"/>
      <c r="F106" s="186"/>
      <c r="G106" s="16"/>
      <c r="H106" s="16"/>
      <c r="I106" s="11"/>
      <c r="J106" s="11"/>
      <c r="K106" s="11"/>
      <c r="L106" s="11"/>
      <c r="M106" s="11"/>
      <c r="N106" s="17"/>
      <c r="O106" s="17"/>
      <c r="P106" s="17"/>
      <c r="Q106" s="11"/>
      <c r="R106" s="11"/>
      <c r="S106" s="11"/>
    </row>
    <row r="107" spans="3:19" ht="19.899999999999999" customHeight="1" x14ac:dyDescent="0.25">
      <c r="C107" s="186"/>
      <c r="D107" s="203"/>
      <c r="E107" s="186"/>
      <c r="F107" s="186"/>
      <c r="G107" s="16"/>
      <c r="H107" s="16"/>
      <c r="I107" s="11"/>
      <c r="J107" s="11"/>
      <c r="K107" s="11"/>
      <c r="L107" s="11"/>
      <c r="M107" s="11"/>
      <c r="N107" s="17"/>
      <c r="O107" s="17"/>
      <c r="P107" s="17"/>
      <c r="Q107" s="11"/>
      <c r="R107" s="11"/>
      <c r="S107" s="11"/>
    </row>
    <row r="108" spans="3:19" ht="19.899999999999999" customHeight="1" x14ac:dyDescent="0.25">
      <c r="C108" s="186"/>
      <c r="D108" s="203"/>
      <c r="E108" s="186"/>
      <c r="F108" s="186"/>
      <c r="G108" s="16"/>
      <c r="H108" s="16"/>
      <c r="I108" s="11"/>
      <c r="J108" s="11"/>
      <c r="K108" s="11"/>
      <c r="L108" s="11"/>
      <c r="M108" s="11"/>
      <c r="N108" s="17"/>
      <c r="O108" s="17"/>
      <c r="P108" s="17"/>
      <c r="Q108" s="11"/>
      <c r="R108" s="11"/>
      <c r="S108" s="11"/>
    </row>
    <row r="109" spans="3:19" ht="19.899999999999999" customHeight="1" x14ac:dyDescent="0.25">
      <c r="C109" s="186"/>
      <c r="D109" s="203"/>
      <c r="E109" s="186"/>
      <c r="F109" s="186"/>
      <c r="G109" s="16"/>
      <c r="H109" s="16"/>
      <c r="I109" s="11"/>
      <c r="J109" s="11"/>
      <c r="K109" s="11"/>
      <c r="L109" s="11"/>
      <c r="M109" s="11"/>
      <c r="N109" s="17"/>
      <c r="O109" s="17"/>
      <c r="P109" s="17"/>
      <c r="Q109" s="11"/>
      <c r="R109" s="11"/>
      <c r="S109" s="11"/>
    </row>
    <row r="110" spans="3:19" ht="19.899999999999999" customHeight="1" x14ac:dyDescent="0.25">
      <c r="C110" s="186"/>
      <c r="D110" s="203"/>
      <c r="E110" s="186"/>
      <c r="F110" s="186"/>
      <c r="G110" s="16"/>
      <c r="H110" s="16"/>
      <c r="I110" s="11"/>
      <c r="J110" s="11"/>
      <c r="K110" s="11"/>
      <c r="L110" s="11"/>
      <c r="M110" s="11"/>
      <c r="N110" s="17"/>
      <c r="O110" s="17"/>
      <c r="P110" s="17"/>
      <c r="Q110" s="11"/>
      <c r="R110" s="11"/>
      <c r="S110" s="11"/>
    </row>
    <row r="111" spans="3:19" ht="19.899999999999999" customHeight="1" x14ac:dyDescent="0.25">
      <c r="C111" s="186"/>
      <c r="D111" s="203"/>
      <c r="E111" s="186"/>
      <c r="F111" s="186"/>
      <c r="G111" s="16"/>
      <c r="H111" s="16"/>
      <c r="I111" s="11"/>
      <c r="J111" s="11"/>
      <c r="K111" s="11"/>
      <c r="L111" s="11"/>
      <c r="M111" s="11"/>
      <c r="N111" s="17"/>
      <c r="O111" s="17"/>
      <c r="P111" s="17"/>
      <c r="Q111" s="11"/>
      <c r="R111" s="11"/>
      <c r="S111" s="11"/>
    </row>
    <row r="112" spans="3:19" ht="19.899999999999999" customHeight="1" x14ac:dyDescent="0.25">
      <c r="C112" s="186"/>
      <c r="D112" s="203"/>
      <c r="E112" s="186"/>
      <c r="F112" s="186"/>
      <c r="G112" s="16"/>
      <c r="H112" s="16"/>
      <c r="I112" s="11"/>
      <c r="J112" s="11"/>
      <c r="K112" s="11"/>
      <c r="L112" s="11"/>
      <c r="M112" s="11"/>
      <c r="N112" s="17"/>
      <c r="O112" s="17"/>
      <c r="P112" s="17"/>
      <c r="Q112" s="11"/>
      <c r="R112" s="11"/>
      <c r="S112" s="11"/>
    </row>
    <row r="113" spans="3:19" ht="19.899999999999999" customHeight="1" x14ac:dyDescent="0.25">
      <c r="C113" s="186"/>
      <c r="D113" s="203"/>
      <c r="E113" s="186"/>
      <c r="F113" s="186"/>
      <c r="G113" s="16"/>
      <c r="H113" s="16"/>
      <c r="I113" s="11"/>
      <c r="J113" s="11"/>
      <c r="K113" s="11"/>
      <c r="L113" s="11"/>
      <c r="M113" s="11"/>
      <c r="N113" s="17"/>
      <c r="O113" s="17"/>
      <c r="P113" s="17"/>
      <c r="Q113" s="11"/>
      <c r="R113" s="11"/>
      <c r="S113" s="11"/>
    </row>
    <row r="114" spans="3:19" ht="19.899999999999999" customHeight="1" x14ac:dyDescent="0.25">
      <c r="C114" s="186"/>
      <c r="D114" s="203"/>
      <c r="E114" s="186"/>
      <c r="F114" s="186"/>
      <c r="G114" s="16"/>
      <c r="H114" s="16"/>
      <c r="I114" s="11"/>
      <c r="J114" s="11"/>
      <c r="K114" s="11"/>
      <c r="L114" s="11"/>
      <c r="M114" s="11"/>
      <c r="N114" s="17"/>
      <c r="O114" s="17"/>
      <c r="P114" s="17"/>
      <c r="Q114" s="11"/>
      <c r="R114" s="11"/>
      <c r="S114" s="11"/>
    </row>
    <row r="115" spans="3:19" ht="19.899999999999999" customHeight="1" x14ac:dyDescent="0.25">
      <c r="C115" s="186"/>
      <c r="D115" s="203"/>
      <c r="E115" s="186"/>
      <c r="F115" s="186"/>
      <c r="G115" s="16"/>
      <c r="H115" s="16"/>
      <c r="I115" s="11"/>
      <c r="J115" s="11"/>
      <c r="K115" s="11"/>
      <c r="L115" s="11"/>
      <c r="M115" s="11"/>
      <c r="N115" s="17"/>
      <c r="O115" s="17"/>
      <c r="P115" s="17"/>
      <c r="Q115" s="11"/>
      <c r="R115" s="11"/>
      <c r="S115" s="11"/>
    </row>
    <row r="116" spans="3:19" ht="19.899999999999999" customHeight="1" x14ac:dyDescent="0.25">
      <c r="C116" s="186"/>
      <c r="D116" s="203"/>
      <c r="E116" s="186"/>
      <c r="F116" s="186"/>
      <c r="G116" s="16"/>
      <c r="H116" s="16"/>
      <c r="I116" s="11"/>
      <c r="J116" s="11"/>
      <c r="K116" s="11"/>
      <c r="L116" s="11"/>
      <c r="M116" s="11"/>
      <c r="N116" s="17"/>
      <c r="O116" s="17"/>
      <c r="P116" s="17"/>
      <c r="Q116" s="11"/>
      <c r="R116" s="11"/>
      <c r="S116" s="11"/>
    </row>
    <row r="117" spans="3:19" ht="19.899999999999999" customHeight="1" x14ac:dyDescent="0.25">
      <c r="C117" s="186"/>
      <c r="D117" s="203"/>
      <c r="E117" s="186"/>
      <c r="F117" s="186"/>
      <c r="G117" s="16"/>
      <c r="H117" s="16"/>
      <c r="I117" s="11"/>
      <c r="J117" s="11"/>
      <c r="K117" s="11"/>
      <c r="L117" s="11"/>
      <c r="M117" s="11"/>
      <c r="N117" s="17"/>
      <c r="O117" s="17"/>
      <c r="P117" s="17"/>
      <c r="Q117" s="11"/>
      <c r="R117" s="11"/>
      <c r="S117" s="11"/>
    </row>
    <row r="118" spans="3:19" ht="19.899999999999999" customHeight="1" x14ac:dyDescent="0.25">
      <c r="C118" s="186"/>
      <c r="D118" s="203"/>
      <c r="E118" s="186"/>
      <c r="F118" s="186"/>
      <c r="G118" s="16"/>
      <c r="H118" s="16"/>
      <c r="I118" s="11"/>
      <c r="J118" s="11"/>
      <c r="K118" s="11"/>
      <c r="L118" s="11"/>
      <c r="M118" s="11"/>
      <c r="N118" s="17"/>
      <c r="O118" s="17"/>
      <c r="P118" s="17"/>
      <c r="Q118" s="11"/>
      <c r="R118" s="11"/>
      <c r="S118" s="11"/>
    </row>
    <row r="119" spans="3:19" ht="19.899999999999999" customHeight="1" x14ac:dyDescent="0.25">
      <c r="C119" s="186"/>
      <c r="D119" s="203"/>
      <c r="E119" s="186"/>
      <c r="F119" s="186"/>
      <c r="G119" s="16"/>
      <c r="H119" s="16"/>
      <c r="I119" s="11"/>
      <c r="J119" s="11"/>
      <c r="K119" s="11"/>
      <c r="L119" s="11"/>
      <c r="M119" s="11"/>
      <c r="N119" s="17"/>
      <c r="O119" s="17"/>
      <c r="P119" s="17"/>
      <c r="Q119" s="11"/>
      <c r="R119" s="11"/>
      <c r="S119" s="11"/>
    </row>
    <row r="120" spans="3:19" ht="19.899999999999999" customHeight="1" x14ac:dyDescent="0.25">
      <c r="C120" s="186"/>
      <c r="D120" s="203"/>
      <c r="E120" s="186"/>
      <c r="F120" s="186"/>
      <c r="G120" s="16"/>
      <c r="H120" s="16"/>
      <c r="I120" s="11"/>
      <c r="J120" s="11"/>
      <c r="K120" s="11"/>
      <c r="L120" s="11"/>
      <c r="M120" s="11"/>
      <c r="N120" s="17"/>
      <c r="O120" s="17"/>
      <c r="P120" s="17"/>
      <c r="Q120" s="11"/>
      <c r="R120" s="11"/>
      <c r="S120" s="11"/>
    </row>
    <row r="121" spans="3:19" ht="19.899999999999999" customHeight="1" x14ac:dyDescent="0.25">
      <c r="C121" s="186"/>
      <c r="D121" s="203"/>
      <c r="E121" s="186"/>
      <c r="F121" s="186"/>
      <c r="G121" s="16"/>
      <c r="H121" s="16"/>
      <c r="I121" s="11"/>
      <c r="J121" s="11"/>
      <c r="K121" s="11"/>
      <c r="L121" s="11"/>
      <c r="M121" s="11"/>
      <c r="N121" s="17"/>
      <c r="O121" s="17"/>
      <c r="P121" s="17"/>
      <c r="Q121" s="11"/>
      <c r="R121" s="11"/>
      <c r="S121" s="11"/>
    </row>
    <row r="122" spans="3:19" ht="19.899999999999999" customHeight="1" x14ac:dyDescent="0.25">
      <c r="C122" s="186"/>
      <c r="D122" s="203"/>
      <c r="E122" s="186"/>
      <c r="F122" s="186"/>
      <c r="G122" s="16"/>
      <c r="H122" s="16"/>
      <c r="I122" s="11"/>
      <c r="J122" s="11"/>
      <c r="K122" s="11"/>
      <c r="L122" s="11"/>
      <c r="M122" s="11"/>
      <c r="N122" s="17"/>
      <c r="O122" s="17"/>
      <c r="P122" s="17"/>
      <c r="Q122" s="11"/>
      <c r="R122" s="11"/>
      <c r="S122" s="11"/>
    </row>
    <row r="123" spans="3:19" ht="19.899999999999999" customHeight="1" x14ac:dyDescent="0.25">
      <c r="C123" s="186"/>
      <c r="D123" s="203"/>
      <c r="E123" s="186"/>
      <c r="F123" s="186"/>
      <c r="G123" s="16"/>
      <c r="H123" s="16"/>
      <c r="I123" s="11"/>
      <c r="J123" s="11"/>
      <c r="K123" s="11"/>
      <c r="L123" s="11"/>
      <c r="M123" s="11"/>
      <c r="N123" s="17"/>
      <c r="O123" s="17"/>
      <c r="P123" s="17"/>
      <c r="Q123" s="11"/>
      <c r="R123" s="11"/>
      <c r="S123" s="11"/>
    </row>
    <row r="124" spans="3:19" ht="19.899999999999999" customHeight="1" x14ac:dyDescent="0.25">
      <c r="C124" s="186"/>
      <c r="D124" s="203"/>
      <c r="E124" s="186"/>
      <c r="F124" s="186"/>
      <c r="G124" s="16"/>
      <c r="H124" s="16"/>
      <c r="I124" s="11"/>
      <c r="J124" s="11"/>
      <c r="K124" s="11"/>
      <c r="L124" s="11"/>
      <c r="M124" s="11"/>
      <c r="N124" s="17"/>
      <c r="O124" s="17"/>
      <c r="P124" s="17"/>
      <c r="Q124" s="11"/>
      <c r="R124" s="11"/>
      <c r="S124" s="11"/>
    </row>
    <row r="125" spans="3:19" ht="19.899999999999999" customHeight="1" x14ac:dyDescent="0.25">
      <c r="C125" s="186"/>
      <c r="D125" s="203"/>
      <c r="E125" s="186"/>
      <c r="F125" s="186"/>
      <c r="G125" s="16"/>
      <c r="H125" s="16"/>
      <c r="I125" s="11"/>
      <c r="J125" s="11"/>
      <c r="K125" s="11"/>
      <c r="L125" s="11"/>
      <c r="M125" s="11"/>
      <c r="N125" s="17"/>
      <c r="O125" s="17"/>
      <c r="P125" s="17"/>
      <c r="Q125" s="11"/>
      <c r="R125" s="11"/>
      <c r="S125" s="11"/>
    </row>
    <row r="126" spans="3:19" ht="19.899999999999999" customHeight="1" x14ac:dyDescent="0.25">
      <c r="C126" s="186"/>
      <c r="D126" s="203"/>
      <c r="E126" s="186"/>
      <c r="F126" s="186"/>
      <c r="G126" s="16"/>
      <c r="H126" s="16"/>
      <c r="I126" s="11"/>
      <c r="J126" s="11"/>
      <c r="K126" s="11"/>
      <c r="L126" s="11"/>
      <c r="M126" s="11"/>
      <c r="N126" s="17"/>
      <c r="O126" s="17"/>
      <c r="P126" s="17"/>
      <c r="Q126" s="11"/>
      <c r="R126" s="11"/>
      <c r="S126" s="11"/>
    </row>
    <row r="127" spans="3:19" ht="19.899999999999999" customHeight="1" x14ac:dyDescent="0.25">
      <c r="C127" s="186"/>
      <c r="D127" s="203"/>
      <c r="E127" s="186"/>
      <c r="F127" s="186"/>
      <c r="G127" s="16"/>
      <c r="H127" s="16"/>
      <c r="I127" s="11"/>
      <c r="J127" s="11"/>
      <c r="K127" s="11"/>
      <c r="L127" s="11"/>
      <c r="M127" s="11"/>
      <c r="N127" s="17"/>
      <c r="O127" s="17"/>
      <c r="P127" s="17"/>
      <c r="Q127" s="11"/>
      <c r="R127" s="11"/>
      <c r="S127" s="11"/>
    </row>
    <row r="128" spans="3:19" ht="19.899999999999999" customHeight="1" x14ac:dyDescent="0.25">
      <c r="C128" s="186"/>
      <c r="D128" s="203"/>
      <c r="E128" s="186"/>
      <c r="F128" s="186"/>
      <c r="G128" s="16"/>
      <c r="H128" s="16"/>
      <c r="I128" s="11"/>
      <c r="J128" s="11"/>
      <c r="K128" s="11"/>
      <c r="L128" s="11"/>
      <c r="M128" s="11"/>
      <c r="N128" s="17"/>
      <c r="O128" s="17"/>
      <c r="P128" s="17"/>
      <c r="Q128" s="11"/>
      <c r="R128" s="11"/>
      <c r="S128" s="11"/>
    </row>
    <row r="129" spans="3:19" ht="19.899999999999999" customHeight="1" x14ac:dyDescent="0.25">
      <c r="C129" s="186"/>
      <c r="D129" s="203"/>
      <c r="E129" s="186"/>
      <c r="F129" s="186"/>
      <c r="G129" s="16"/>
      <c r="H129" s="16"/>
      <c r="I129" s="11"/>
      <c r="J129" s="11"/>
      <c r="K129" s="11"/>
      <c r="L129" s="11"/>
      <c r="M129" s="11"/>
      <c r="N129" s="17"/>
      <c r="O129" s="17"/>
      <c r="P129" s="17"/>
      <c r="Q129" s="11"/>
      <c r="R129" s="11"/>
      <c r="S129" s="11"/>
    </row>
    <row r="130" spans="3:19" ht="19.899999999999999" customHeight="1" x14ac:dyDescent="0.25">
      <c r="C130" s="186"/>
      <c r="D130" s="203"/>
      <c r="E130" s="186"/>
      <c r="F130" s="186"/>
      <c r="G130" s="16"/>
      <c r="H130" s="16"/>
      <c r="I130" s="11"/>
      <c r="J130" s="11"/>
      <c r="K130" s="11"/>
      <c r="L130" s="11"/>
      <c r="M130" s="11"/>
      <c r="N130" s="17"/>
      <c r="O130" s="17"/>
      <c r="P130" s="17"/>
    </row>
    <row r="131" spans="3:19" ht="19.899999999999999" customHeight="1" x14ac:dyDescent="0.25">
      <c r="C131" s="1"/>
      <c r="E131" s="1"/>
      <c r="F131" s="1"/>
      <c r="J131" s="1"/>
    </row>
    <row r="132" spans="3:19" ht="19.899999999999999" customHeight="1" x14ac:dyDescent="0.25">
      <c r="C132" s="1"/>
      <c r="E132" s="1"/>
      <c r="F132" s="1"/>
      <c r="J132" s="1"/>
    </row>
    <row r="133" spans="3:19" ht="19.899999999999999" customHeight="1" x14ac:dyDescent="0.25">
      <c r="C133" s="1"/>
      <c r="E133" s="1"/>
      <c r="F133" s="1"/>
      <c r="J133" s="1"/>
    </row>
    <row r="134" spans="3:19" ht="19.899999999999999" customHeight="1" x14ac:dyDescent="0.25">
      <c r="C134" s="1"/>
      <c r="E134" s="1"/>
      <c r="F134" s="1"/>
      <c r="J134" s="1"/>
    </row>
    <row r="135" spans="3:19" ht="19.899999999999999" customHeight="1" x14ac:dyDescent="0.25">
      <c r="C135" s="1"/>
      <c r="E135" s="1"/>
      <c r="F135" s="1"/>
      <c r="J135" s="1"/>
    </row>
    <row r="136" spans="3:19" ht="19.899999999999999" customHeight="1" x14ac:dyDescent="0.25">
      <c r="C136" s="1"/>
      <c r="E136" s="1"/>
      <c r="F136" s="1"/>
      <c r="J136" s="1"/>
    </row>
    <row r="137" spans="3:19" ht="19.899999999999999" customHeight="1" x14ac:dyDescent="0.25">
      <c r="C137" s="1"/>
      <c r="E137" s="1"/>
      <c r="F137" s="1"/>
      <c r="J137" s="1"/>
    </row>
    <row r="138" spans="3:19" ht="19.899999999999999" customHeight="1" x14ac:dyDescent="0.25">
      <c r="C138" s="1"/>
      <c r="E138" s="1"/>
      <c r="F138" s="1"/>
      <c r="J138" s="1"/>
    </row>
    <row r="139" spans="3:19" x14ac:dyDescent="0.25">
      <c r="C139" s="1"/>
      <c r="E139" s="1"/>
      <c r="F139" s="1"/>
      <c r="J139" s="1"/>
    </row>
    <row r="140" spans="3:19" x14ac:dyDescent="0.25">
      <c r="C140" s="1"/>
      <c r="E140" s="1"/>
      <c r="F140" s="1"/>
      <c r="J140" s="1"/>
    </row>
    <row r="141" spans="3:19" x14ac:dyDescent="0.25">
      <c r="C141" s="1"/>
      <c r="E141" s="1"/>
      <c r="F141" s="1"/>
      <c r="J141" s="1"/>
    </row>
    <row r="142" spans="3:19" x14ac:dyDescent="0.25">
      <c r="C142" s="1"/>
      <c r="E142" s="1"/>
      <c r="F142" s="1"/>
      <c r="J142" s="1"/>
    </row>
    <row r="143" spans="3:19" x14ac:dyDescent="0.25">
      <c r="C143" s="1"/>
      <c r="E143" s="1"/>
      <c r="F143" s="1"/>
      <c r="J143" s="1"/>
    </row>
    <row r="144" spans="3:19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  <row r="232" spans="3:10" x14ac:dyDescent="0.25">
      <c r="C232" s="1"/>
      <c r="E232" s="1"/>
      <c r="F232" s="1"/>
      <c r="J232" s="1"/>
    </row>
    <row r="233" spans="3:10" x14ac:dyDescent="0.25">
      <c r="C233" s="1"/>
      <c r="E233" s="1"/>
      <c r="F233" s="1"/>
      <c r="J233" s="1"/>
    </row>
    <row r="234" spans="3:10" x14ac:dyDescent="0.25">
      <c r="C234" s="1"/>
      <c r="E234" s="1"/>
      <c r="F234" s="1"/>
      <c r="J234" s="1"/>
    </row>
    <row r="235" spans="3:10" x14ac:dyDescent="0.25">
      <c r="C235" s="1"/>
      <c r="E235" s="1"/>
      <c r="F235" s="1"/>
      <c r="J235" s="1"/>
    </row>
    <row r="236" spans="3:10" x14ac:dyDescent="0.25">
      <c r="C236" s="1"/>
      <c r="E236" s="1"/>
      <c r="F236" s="1"/>
      <c r="J236" s="1"/>
    </row>
    <row r="237" spans="3:10" x14ac:dyDescent="0.25">
      <c r="C237" s="1"/>
      <c r="E237" s="1"/>
      <c r="F237" s="1"/>
      <c r="J237" s="1"/>
    </row>
    <row r="238" spans="3:10" x14ac:dyDescent="0.25">
      <c r="C238" s="1"/>
      <c r="E238" s="1"/>
      <c r="F238" s="1"/>
      <c r="J238" s="1"/>
    </row>
    <row r="239" spans="3:10" x14ac:dyDescent="0.25">
      <c r="C239" s="1"/>
      <c r="E239" s="1"/>
      <c r="F239" s="1"/>
      <c r="J239" s="1"/>
    </row>
    <row r="240" spans="3:10" x14ac:dyDescent="0.25">
      <c r="C240" s="1"/>
      <c r="E240" s="1"/>
      <c r="F240" s="1"/>
      <c r="J240" s="1"/>
    </row>
    <row r="241" spans="3:10" x14ac:dyDescent="0.25">
      <c r="C241" s="1"/>
      <c r="E241" s="1"/>
      <c r="F241" s="1"/>
      <c r="J241" s="1"/>
    </row>
    <row r="242" spans="3:10" x14ac:dyDescent="0.25">
      <c r="C242" s="1"/>
      <c r="E242" s="1"/>
      <c r="F242" s="1"/>
      <c r="J242" s="1"/>
    </row>
    <row r="243" spans="3:10" x14ac:dyDescent="0.25">
      <c r="C243" s="1"/>
      <c r="E243" s="1"/>
      <c r="F243" s="1"/>
      <c r="J243" s="1"/>
    </row>
    <row r="244" spans="3:10" x14ac:dyDescent="0.25">
      <c r="C244" s="1"/>
      <c r="E244" s="1"/>
      <c r="F244" s="1"/>
      <c r="J244" s="1"/>
    </row>
    <row r="245" spans="3:10" x14ac:dyDescent="0.25">
      <c r="C245" s="1"/>
      <c r="E245" s="1"/>
      <c r="F245" s="1"/>
      <c r="J245" s="1"/>
    </row>
    <row r="246" spans="3:10" x14ac:dyDescent="0.25">
      <c r="C246" s="1"/>
      <c r="E246" s="1"/>
      <c r="F246" s="1"/>
      <c r="J246" s="1"/>
    </row>
    <row r="247" spans="3:10" x14ac:dyDescent="0.25">
      <c r="C247" s="1"/>
      <c r="E247" s="1"/>
      <c r="F247" s="1"/>
      <c r="J247" s="1"/>
    </row>
    <row r="248" spans="3:10" x14ac:dyDescent="0.25">
      <c r="C248" s="1"/>
      <c r="E248" s="1"/>
      <c r="F248" s="1"/>
      <c r="J248" s="1"/>
    </row>
    <row r="249" spans="3:10" x14ac:dyDescent="0.25">
      <c r="C249" s="1"/>
      <c r="E249" s="1"/>
      <c r="F249" s="1"/>
      <c r="J249" s="1"/>
    </row>
    <row r="250" spans="3:10" x14ac:dyDescent="0.25">
      <c r="C250" s="1"/>
      <c r="E250" s="1"/>
      <c r="F250" s="1"/>
      <c r="J250" s="1"/>
    </row>
    <row r="251" spans="3:10" x14ac:dyDescent="0.25">
      <c r="C251" s="1"/>
      <c r="E251" s="1"/>
      <c r="F251" s="1"/>
      <c r="J251" s="1"/>
    </row>
    <row r="252" spans="3:10" x14ac:dyDescent="0.25">
      <c r="C252" s="1"/>
      <c r="E252" s="1"/>
      <c r="F252" s="1"/>
      <c r="J252" s="1"/>
    </row>
    <row r="253" spans="3:10" x14ac:dyDescent="0.25">
      <c r="C253" s="1"/>
      <c r="E253" s="1"/>
      <c r="F253" s="1"/>
      <c r="J253" s="1"/>
    </row>
    <row r="254" spans="3:10" x14ac:dyDescent="0.25">
      <c r="C254" s="1"/>
      <c r="E254" s="1"/>
      <c r="F254" s="1"/>
      <c r="J254" s="1"/>
    </row>
    <row r="255" spans="3:10" x14ac:dyDescent="0.25">
      <c r="C255" s="1"/>
      <c r="E255" s="1"/>
      <c r="F255" s="1"/>
      <c r="J255" s="1"/>
    </row>
    <row r="256" spans="3:10" x14ac:dyDescent="0.25">
      <c r="C256" s="1"/>
      <c r="E256" s="1"/>
      <c r="F256" s="1"/>
      <c r="J256" s="1"/>
    </row>
    <row r="257" spans="3:10" x14ac:dyDescent="0.25">
      <c r="C257" s="1"/>
      <c r="E257" s="1"/>
      <c r="F257" s="1"/>
      <c r="J257" s="1"/>
    </row>
    <row r="258" spans="3:10" x14ac:dyDescent="0.25">
      <c r="C258" s="1"/>
      <c r="E258" s="1"/>
      <c r="F258" s="1"/>
      <c r="J258" s="1"/>
    </row>
    <row r="259" spans="3:10" x14ac:dyDescent="0.25">
      <c r="C259" s="1"/>
      <c r="E259" s="1"/>
      <c r="F259" s="1"/>
      <c r="J259" s="1"/>
    </row>
    <row r="260" spans="3:10" x14ac:dyDescent="0.25">
      <c r="C260" s="1"/>
      <c r="E260" s="1"/>
      <c r="F260" s="1"/>
      <c r="J260" s="1"/>
    </row>
    <row r="261" spans="3:10" x14ac:dyDescent="0.25">
      <c r="C261" s="1"/>
      <c r="E261" s="1"/>
      <c r="F261" s="1"/>
      <c r="J261" s="1"/>
    </row>
  </sheetData>
  <sheetProtection algorithmName="SHA-512" hashValue="m+EKUZv8mtGOaAWaTISiL7PfvlcCYsfXTF1ORaqDZ48L2/zfox2oNl4tKMBYQpf+5sKRjSm569M6MtcfspMqWA==" saltValue="VW+LcGnrTqsGuX4srK/IrQ==" spinCount="100000" sheet="1" objects="1" scenarios="1"/>
  <mergeCells count="71">
    <mergeCell ref="Q31:Q32"/>
    <mergeCell ref="V31:V32"/>
    <mergeCell ref="T31:T32"/>
    <mergeCell ref="P17:P18"/>
    <mergeCell ref="Q17:Q18"/>
    <mergeCell ref="T17:T18"/>
    <mergeCell ref="V17:V18"/>
    <mergeCell ref="P20:P21"/>
    <mergeCell ref="Q20:Q21"/>
    <mergeCell ref="T20:T21"/>
    <mergeCell ref="V20:V21"/>
    <mergeCell ref="C20:C21"/>
    <mergeCell ref="D20:D21"/>
    <mergeCell ref="E20:E21"/>
    <mergeCell ref="L20:L21"/>
    <mergeCell ref="P31:P32"/>
    <mergeCell ref="P11:P12"/>
    <mergeCell ref="Q11:Q12"/>
    <mergeCell ref="T11:T12"/>
    <mergeCell ref="V11:V12"/>
    <mergeCell ref="B14:B15"/>
    <mergeCell ref="C14:C15"/>
    <mergeCell ref="D14:D15"/>
    <mergeCell ref="E14:E15"/>
    <mergeCell ref="L14:L15"/>
    <mergeCell ref="P14:P15"/>
    <mergeCell ref="Q14:Q15"/>
    <mergeCell ref="T14:T15"/>
    <mergeCell ref="V14:V15"/>
    <mergeCell ref="L36:L41"/>
    <mergeCell ref="B11:B12"/>
    <mergeCell ref="C11:C12"/>
    <mergeCell ref="D11:D12"/>
    <mergeCell ref="E11:E12"/>
    <mergeCell ref="L11:L12"/>
    <mergeCell ref="B17:B18"/>
    <mergeCell ref="C17:C18"/>
    <mergeCell ref="D17:D18"/>
    <mergeCell ref="E17:E18"/>
    <mergeCell ref="L17:L18"/>
    <mergeCell ref="C31:C32"/>
    <mergeCell ref="B31:B32"/>
    <mergeCell ref="D31:D32"/>
    <mergeCell ref="E31:E32"/>
    <mergeCell ref="B20:B21"/>
    <mergeCell ref="V22:V23"/>
    <mergeCell ref="V24:V29"/>
    <mergeCell ref="V33:V35"/>
    <mergeCell ref="V36:V37"/>
    <mergeCell ref="V39:V41"/>
    <mergeCell ref="U7:U9"/>
    <mergeCell ref="O7:O9"/>
    <mergeCell ref="J7:J9"/>
    <mergeCell ref="K7:K9"/>
    <mergeCell ref="M7:M9"/>
    <mergeCell ref="N7:N9"/>
    <mergeCell ref="B1:D1"/>
    <mergeCell ref="G5:H5"/>
    <mergeCell ref="B45:G45"/>
    <mergeCell ref="R44:T44"/>
    <mergeCell ref="R43:T43"/>
    <mergeCell ref="B43:G43"/>
    <mergeCell ref="B44:H44"/>
    <mergeCell ref="I7:I9"/>
    <mergeCell ref="I11:I41"/>
    <mergeCell ref="N11:N41"/>
    <mergeCell ref="M11:M41"/>
    <mergeCell ref="O11:O41"/>
    <mergeCell ref="J11:J41"/>
    <mergeCell ref="K11:K41"/>
    <mergeCell ref="L24:L33"/>
  </mergeCells>
  <conditionalFormatting sqref="G7:H41 R7:R41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41">
    <cfRule type="notContainsBlanks" dxfId="2" priority="78">
      <formula>LEN(TRIM(G7))&gt;0</formula>
    </cfRule>
  </conditionalFormatting>
  <conditionalFormatting sqref="T7:T11 T13:T14 T16:T17 T19:T20 T22:T31 T33:T41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:E11 E13:E14 E16:E17 E19:E20 E22:E31 E33:E41" xr:uid="{349A6282-9232-40B5-B155-0C95E3B5B228}">
      <formula1>"ks,bal,sada,m,"</formula1>
    </dataValidation>
    <dataValidation type="list" allowBlank="1" showInputMessage="1" showErrorMessage="1" sqref="J7 J10:J12" xr:uid="{C9369DE5-2385-49FF-A754-5F8F05635E82}">
      <formula1>"ANO,NE"</formula1>
    </dataValidation>
  </dataValidations>
  <hyperlinks>
    <hyperlink ref="H6" location="'Výpočetní technika'!B44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19" orientation="portrait" r:id="rId1"/>
  <ignoredErrors>
    <ignoredError sqref="S12 S15 S18 S21 S32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V38:V39 V24 V22 V36 V7:V11 V13:V14 V16:V17 V19:V20 V30:V31 V33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2025-07-02T08:17:49Z</cp:lastPrinted>
  <dcterms:created xsi:type="dcterms:W3CDTF">2014-03-05T12:43:32Z</dcterms:created>
  <dcterms:modified xsi:type="dcterms:W3CDTF">2025-07-16T07:31:22Z</dcterms:modified>
</cp:coreProperties>
</file>