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098\1 výzva\"/>
    </mc:Choice>
  </mc:AlternateContent>
  <xr:revisionPtr revIDLastSave="0" documentId="13_ncr:1_{0D06C475-4216-4EF4-9DC5-A923765AEB0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" l="1"/>
  <c r="S14" i="1"/>
  <c r="P14" i="1"/>
  <c r="T12" i="1"/>
  <c r="S13" i="1"/>
  <c r="S12" i="1"/>
  <c r="P12" i="1"/>
  <c r="S9" i="1" l="1"/>
  <c r="S10" i="1"/>
  <c r="S11" i="1"/>
  <c r="T7" i="1"/>
  <c r="T8" i="1"/>
  <c r="S7" i="1"/>
  <c r="P9" i="1"/>
  <c r="P10" i="1"/>
  <c r="P11" i="1"/>
  <c r="S8" i="1"/>
  <c r="P7" i="1"/>
  <c r="P8" i="1"/>
  <c r="Q17" i="1" l="1"/>
  <c r="R17" i="1"/>
  <c r="T10" i="1"/>
  <c r="T9" i="1"/>
  <c r="T11" i="1"/>
</calcChain>
</file>

<file path=xl/sharedStrings.xml><?xml version="1.0" encoding="utf-8"?>
<sst xmlns="http://schemas.openxmlformats.org/spreadsheetml/2006/main" count="92" uniqueCount="69">
  <si>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</si>
  <si>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</si>
  <si>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</si>
  <si>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</si>
  <si>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</si>
  <si>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</si>
  <si>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</si>
  <si>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</si>
  <si>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</si>
  <si>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</si>
  <si>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</si>
  <si>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</si>
  <si>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30213200-7 - Tablety (PC) </t>
  </si>
  <si>
    <t xml:space="preserve">30237000-9 - Součásti, příslušenství a doplňky pro počítače </t>
  </si>
  <si>
    <t xml:space="preserve">30237200-1 - Počítačová příslušenství </t>
  </si>
  <si>
    <t xml:space="preserve">32421000-0 - Síťová kabeláž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</si>
  <si>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</si>
  <si>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</si>
  <si>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</si>
  <si>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</si>
  <si>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</si>
  <si>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</si>
  <si>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</si>
  <si>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</si>
  <si>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</si>
  <si>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</si>
  <si>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</si>
  <si>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</si>
  <si>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</si>
  <si>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</si>
  <si>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</si>
  <si>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</si>
  <si>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</si>
  <si>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</si>
  <si>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</si>
  <si>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</si>
  <si>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</si>
  <si>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21 dní</t>
  </si>
  <si>
    <t>Adéla Půčková,
Tel.: 37763 2541</t>
  </si>
  <si>
    <t>Technická 8, 
301 00 Plzeň,
Fakulta aplikovaných věd - Nové technologie pro informační společnost,
místnost UN 536</t>
  </si>
  <si>
    <t xml:space="preserve">Příloha č. 2 Kupní smlouvy - technická specifikace
Výpočetní technika (III.) 098 - 2025 </t>
  </si>
  <si>
    <t>SSD disk M.2 2TB</t>
  </si>
  <si>
    <t>Externí dokovací stanice pro SATA a M.2 NVME disky</t>
  </si>
  <si>
    <t>Chladič na SSD disk M.2</t>
  </si>
  <si>
    <t>Samostatná faktura</t>
  </si>
  <si>
    <t>SGS-2025-020</t>
  </si>
  <si>
    <t>Škarda (TZ 257086), Škarda rezerva,
Reitinger (TZ 251895)</t>
  </si>
  <si>
    <t>spotřeba</t>
  </si>
  <si>
    <t>SSD disk M.2 (PCIe 4.0 4x NVMe), TLC (Triple-Level Cell), 
rychlost čtení min. 7400MB/s, 
rychlost zápisu min. 6800MB/s, 
životnost 1200TBW,
záruka 60 měsíců.</t>
  </si>
  <si>
    <t>Záruka na bzoží 60 měsíců.</t>
  </si>
  <si>
    <t>Dokovací stanice pro 2,5" a 3,5" SATA disky a M.2 NVME disky. 
Rozhranní USB-C s podporou standardu USB 3.2 Gen2, 
podpora funkce klonování mezi SATA a NVME disky (v obou směrech), 
beznářaďové připojení disků, 
maximální tloušťka SATA disků minimálně 20 mm.</t>
  </si>
  <si>
    <t>Kvalitní pasivní chladič pevného disku pro M.2 SSD disk 2280 mm, 
hliníkový, žebrovaný,
chlazení jednostranných i oboustranných disků, 
výška min. 30 mm, 
balení obsahuje teplovodivou podložku.</t>
  </si>
  <si>
    <t>Tablet</t>
  </si>
  <si>
    <t>Obal na tablet</t>
  </si>
  <si>
    <t>EFficient exploratiOn of Climate dAta Locally (FOCAL) Nr. 101137787</t>
  </si>
  <si>
    <t>Technická 8, 
301 00 Plzeň,
Fakulta aplikovaných věd - Katedra geomatiky,
místnost UN 635</t>
  </si>
  <si>
    <t>Ing. Pavel Hájek, Ph.D., 
Tel.: 735 713 955,
37763 9208</t>
  </si>
  <si>
    <r>
      <t xml:space="preserve">Pouzdro na tablet - </t>
    </r>
    <r>
      <rPr>
        <b/>
        <sz val="11"/>
        <color theme="1"/>
        <rFont val="Calibri"/>
        <family val="2"/>
        <charset val="238"/>
        <scheme val="minor"/>
      </rPr>
      <t xml:space="preserve">kompatibilní s pol.č. 4. </t>
    </r>
    <r>
      <rPr>
        <sz val="11"/>
        <color theme="1"/>
        <rFont val="Calibri"/>
        <family val="2"/>
        <charset val="238"/>
        <scheme val="minor"/>
      </rPr>
      <t xml:space="preserve">
Zavírací typu flip, s tvrdými krycími prvky, ochrana displeje proti poškrábání, integrovaný stojánek, zavírání na magnet, výřezy pro konektory a tlačítka a kompatibilní s funkcí Sleep and Wake.
Preferujeme v šedé nebo černé barvě.</t>
    </r>
  </si>
  <si>
    <t>Notebook</t>
  </si>
  <si>
    <t>Operační systém Windows 64-bit, předinstalovaný (Windows 10 nebo vyšší, nesmí to být licence typu K12 (EDU)).
OS Windows požadujeme z důvodu kompatibility s interními aplikacemi ZČU (Stag, Magion,...).</t>
  </si>
  <si>
    <t>Záruka na zboží 36 měsíců, servis NBD on site.</t>
  </si>
  <si>
    <t>Provedení notebooku klasické.
Výkon procesoru v Passmark CPU vice než 21 000 bodů (platné ke dni 4.6.2025).
Operační paměť minimálně 16 GB.
Disk SSD disk o kapacitě minimálně 1000 GB.
Integrovaná wifi karta, standartu wifi 6.
Display min. Full HD 15,6" s rozlišením 1920 x 1080 provedení antireflexní .
Webkamera a mikrofon.
Síťová karta 1 Gb/s Ethernet s podporou PXE.  Lze nahradit redukcí USB na RJ45.
Mminimálně 2x USB-A port a 1x USB-C, USB-C musí umožňovat napájení a přenos obrazu.
Existence ovladačů použitého HW ve Windows 10 a vyšší verze Windows.
Kovový nebo kompozitní vnitřní rám.
CZ Klávesnice s numerickou části s podsvícením nebo alternativním způsobem zlepšení viditelnosti ve tmě.
Touchpad.
Notebook musí obsahovat digitální grafický výstup.
Podpora prostřednictvím internetu musí umožnovat stahování ovladačů a manuálu z internetu adresně pro konkrétní zadaný typ (sériové číslo) zařízení.
Záruka 36 měsíců, servis NBD on site.</t>
  </si>
  <si>
    <t>Bc. Martin Šafránek,
Tel.: 37763 4792</t>
  </si>
  <si>
    <t>NTC-SVC, Teslova 9, 
301 00 Plzeň,
Nové technologie – výzkumné centrum - Správa výzkumného centra,
místnost TF 102</t>
  </si>
  <si>
    <t xml:space="preserve"> Univerzitní 20, 
301 00 Plzeň,
Centrum informatizace a výpočetní techniky - Odbor Infrastruktury ICT,
místnost UI 418</t>
  </si>
  <si>
    <t>Kabel UTP CAT5E, krabice 305 m</t>
  </si>
  <si>
    <t>Datový nestíněný instalační kabel (drát)  CAT5E.
Podporovaný protokol:  1000BaseT.
Vodiče : 4 páry plná měď  0,51 mm.
Plášť PVC nebo LSOH.</t>
  </si>
  <si>
    <t>Ing. Libor Šmíd,
Tel.: 37763 2849,
602 427 658</t>
  </si>
  <si>
    <r>
      <t xml:space="preserve">Tablet s úhlopříčkou min. 12,3", 
LCD displej s rozlišením min. 2 560 x 1 600 px (obnovovací frekvance alespoň 90Hz), 
CPU benchmark min. 185 000 (antutu benchmark https://www.antutu.com/en/ranking/rank12.htm, ke dni 28.5.2025), 
min. </t>
    </r>
    <r>
      <rPr>
        <sz val="11"/>
        <color rgb="FFEE0000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 xml:space="preserve">GB RAM, 
min. </t>
    </r>
    <r>
      <rPr>
        <sz val="11"/>
        <color rgb="FFEE0000"/>
        <rFont val="Calibri"/>
        <family val="2"/>
        <charset val="238"/>
        <scheme val="minor"/>
      </rPr>
      <t>128</t>
    </r>
    <r>
      <rPr>
        <sz val="11"/>
        <color theme="1"/>
        <rFont val="Calibri"/>
        <family val="2"/>
        <charset val="238"/>
        <scheme val="minor"/>
      </rPr>
      <t>GB uložiště (s možností rozšíření microSD až 1 TB), 
zadní fotoap</t>
    </r>
    <r>
      <rPr>
        <sz val="11"/>
        <rFont val="Calibri"/>
        <family val="2"/>
        <charset val="238"/>
        <scheme val="minor"/>
      </rPr>
      <t>arát min. 8</t>
    </r>
    <r>
      <rPr>
        <sz val="11"/>
        <color theme="1"/>
        <rFont val="Calibri"/>
        <family val="2"/>
        <charset val="238"/>
        <scheme val="minor"/>
      </rPr>
      <t>MPx, přední fotoaparát min</t>
    </r>
    <r>
      <rPr>
        <sz val="11"/>
        <rFont val="Calibri"/>
        <family val="2"/>
        <charset val="238"/>
        <scheme val="minor"/>
      </rPr>
      <t xml:space="preserve"> 12MPx,
dotykové pero součástí tabletu. 
Wi-Fi modul, Bluetooth min. 5.3, GNSS modul (GPS, Glonass, Galileo, Beidou),
USB-C konektor pro napájení, 
kapacita baterie alespoň 10000mAh, 
OS Android ve verzi alespoň 13 (z důvodu kompatibility s ostatními zařízeními na ZČU). 
Odolnost tabletu alespoň IP68.</t>
    </r>
    <r>
      <rPr>
        <sz val="11"/>
        <color theme="1"/>
        <rFont val="Calibri"/>
        <family val="2"/>
        <charset val="238"/>
        <scheme val="minor"/>
      </rPr>
      <t xml:space="preserve">
Preferujeme v šedé nebo černé barvě.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</si>
</sst>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EE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1" fillId="0" borderId="0"/>
    <xf numFmtId="0" fontId="12" fillId="0" borderId="0"/>
    <xf numFmtId="0" fontId="29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8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7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3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7" xfId="0" applyNumberForma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left" vertical="center" wrapText="1" indent="1"/>
    </xf>
    <xf numFmtId="0" fontId="27" fillId="4" borderId="18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1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5" fillId="6" borderId="19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left" vertical="center" wrapText="1" indent="1"/>
    </xf>
    <xf numFmtId="0" fontId="27" fillId="4" borderId="13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16" fillId="6" borderId="16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3" fontId="0" fillId="3" borderId="23" xfId="0" applyNumberForma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left" vertical="center" wrapText="1" indent="1"/>
    </xf>
    <xf numFmtId="0" fontId="27" fillId="4" borderId="2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16" fillId="6" borderId="24" xfId="0" applyFont="1" applyFill="1" applyBorder="1" applyAlignment="1" applyProtection="1">
      <alignment horizontal="center" vertical="center" wrapText="1"/>
    </xf>
    <xf numFmtId="0" fontId="6" fillId="6" borderId="24" xfId="0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164" fontId="0" fillId="0" borderId="23" xfId="0" applyNumberFormat="1" applyBorder="1" applyAlignment="1" applyProtection="1">
      <alignment horizontal="right" vertical="center" indent="1"/>
    </xf>
    <xf numFmtId="164" fontId="0" fillId="3" borderId="23" xfId="0" applyNumberFormat="1" applyFill="1" applyBorder="1" applyAlignment="1" applyProtection="1">
      <alignment horizontal="right" vertical="center" indent="1"/>
    </xf>
    <xf numFmtId="165" fontId="0" fillId="0" borderId="23" xfId="0" applyNumberFormat="1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11" fillId="3" borderId="24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 indent="1"/>
    </xf>
    <xf numFmtId="0" fontId="27" fillId="4" borderId="14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6" fillId="6" borderId="15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 wrapText="1" indent="1"/>
    </xf>
    <xf numFmtId="0" fontId="27" fillId="4" borderId="16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left" vertical="center" wrapText="1" indent="1"/>
    </xf>
    <xf numFmtId="0" fontId="16" fillId="6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6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3" fontId="0" fillId="2" borderId="27" xfId="0" applyNumberForma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left" vertical="center" wrapText="1" indent="1"/>
    </xf>
    <xf numFmtId="0" fontId="27" fillId="4" borderId="15" xfId="0" applyFont="1" applyFill="1" applyBorder="1" applyAlignment="1" applyProtection="1">
      <alignment horizontal="center" vertical="center" wrapText="1"/>
    </xf>
    <xf numFmtId="0" fontId="16" fillId="6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3" fontId="0" fillId="2" borderId="28" xfId="0" applyNumberForma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3" fontId="0" fillId="3" borderId="29" xfId="0" applyNumberFormat="1" applyFill="1" applyBorder="1" applyAlignment="1" applyProtection="1">
      <alignment horizontal="center" vertical="center" wrapText="1"/>
    </xf>
    <xf numFmtId="0" fontId="0" fillId="3" borderId="29" xfId="0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left" vertical="center" wrapText="1" indent="1"/>
    </xf>
    <xf numFmtId="0" fontId="27" fillId="4" borderId="29" xfId="0" applyFont="1" applyFill="1" applyBorder="1" applyAlignment="1" applyProtection="1">
      <alignment horizontal="center" vertical="center" wrapText="1"/>
    </xf>
    <xf numFmtId="0" fontId="8" fillId="3" borderId="29" xfId="0" applyFont="1" applyFill="1" applyBorder="1" applyAlignment="1" applyProtection="1">
      <alignment horizontal="center" vertical="center" wrapText="1"/>
    </xf>
    <xf numFmtId="0" fontId="16" fillId="6" borderId="29" xfId="0" applyFont="1" applyFill="1" applyBorder="1" applyAlignment="1" applyProtection="1">
      <alignment horizontal="center" vertical="center" wrapText="1"/>
    </xf>
    <xf numFmtId="0" fontId="3" fillId="6" borderId="29" xfId="0" applyFont="1" applyFill="1" applyBorder="1" applyAlignment="1" applyProtection="1">
      <alignment horizontal="center" vertical="center" wrapText="1"/>
    </xf>
    <xf numFmtId="0" fontId="4" fillId="6" borderId="29" xfId="0" applyFont="1" applyFill="1" applyBorder="1" applyAlignment="1" applyProtection="1">
      <alignment horizontal="center" vertical="center" wrapText="1"/>
    </xf>
    <xf numFmtId="0" fontId="13" fillId="3" borderId="29" xfId="0" applyFont="1" applyFill="1" applyBorder="1" applyAlignment="1" applyProtection="1">
      <alignment horizontal="center" vertical="center" wrapText="1"/>
    </xf>
    <xf numFmtId="164" fontId="0" fillId="0" borderId="29" xfId="0" applyNumberFormat="1" applyBorder="1" applyAlignment="1" applyProtection="1">
      <alignment horizontal="right" vertical="center" indent="1"/>
    </xf>
    <xf numFmtId="164" fontId="0" fillId="3" borderId="29" xfId="0" applyNumberFormat="1" applyFill="1" applyBorder="1" applyAlignment="1" applyProtection="1">
      <alignment horizontal="right" vertical="center" indent="1"/>
    </xf>
    <xf numFmtId="165" fontId="0" fillId="0" borderId="29" xfId="0" applyNumberFormat="1" applyBorder="1" applyAlignment="1" applyProtection="1">
      <alignment horizontal="right" vertical="center" indent="1"/>
    </xf>
    <xf numFmtId="0" fontId="0" fillId="0" borderId="29" xfId="0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6" fillId="0" borderId="0" xfId="2" applyFont="1" applyAlignment="1" applyProtection="1">
      <alignment horizontal="left" vertical="center" wrapText="1"/>
    </xf>
    <xf numFmtId="0" fontId="19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10" xfId="0" applyNumberFormat="1" applyFont="1" applyBorder="1" applyAlignment="1" applyProtection="1">
      <alignment horizontal="center" vertical="center"/>
    </xf>
    <xf numFmtId="164" fontId="15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25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9" fillId="0" borderId="0" xfId="0" applyFont="1" applyAlignment="1" applyProtection="1">
      <alignment horizontal="left" vertical="center" wrapText="1"/>
    </xf>
    <xf numFmtId="0" fontId="17" fillId="4" borderId="18" xfId="0" applyFont="1" applyFill="1" applyBorder="1" applyAlignment="1" applyProtection="1">
      <alignment horizontal="left" vertical="center" wrapText="1" indent="1"/>
      <protection locked="0"/>
    </xf>
    <xf numFmtId="0" fontId="17" fillId="4" borderId="13" xfId="0" applyFont="1" applyFill="1" applyBorder="1" applyAlignment="1" applyProtection="1">
      <alignment horizontal="left" vertical="center" wrapText="1" indent="1"/>
      <protection locked="0"/>
    </xf>
    <xf numFmtId="0" fontId="17" fillId="4" borderId="23" xfId="0" applyFont="1" applyFill="1" applyBorder="1" applyAlignment="1" applyProtection="1">
      <alignment horizontal="left" vertical="center" wrapText="1" indent="1"/>
      <protection locked="0"/>
    </xf>
    <xf numFmtId="0" fontId="17" fillId="4" borderId="14" xfId="0" applyFont="1" applyFill="1" applyBorder="1" applyAlignment="1" applyProtection="1">
      <alignment horizontal="left" vertical="center" wrapText="1" indent="1"/>
      <protection locked="0"/>
    </xf>
    <xf numFmtId="0" fontId="17" fillId="4" borderId="16" xfId="0" applyFont="1" applyFill="1" applyBorder="1" applyAlignment="1" applyProtection="1">
      <alignment horizontal="left" vertical="center" wrapText="1" indent="1"/>
      <protection locked="0"/>
    </xf>
    <xf numFmtId="0" fontId="17" fillId="4" borderId="26" xfId="0" applyFont="1" applyFill="1" applyBorder="1" applyAlignment="1" applyProtection="1">
      <alignment horizontal="left" vertical="center" wrapText="1" indent="1"/>
      <protection locked="0"/>
    </xf>
    <xf numFmtId="0" fontId="17" fillId="4" borderId="15" xfId="0" applyFont="1" applyFill="1" applyBorder="1" applyAlignment="1" applyProtection="1">
      <alignment horizontal="left" vertical="center" wrapText="1" indent="1"/>
      <protection locked="0"/>
    </xf>
    <xf numFmtId="0" fontId="17" fillId="4" borderId="29" xfId="0" applyFont="1" applyFill="1" applyBorder="1" applyAlignment="1" applyProtection="1">
      <alignment horizontal="left" vertical="center" wrapText="1" indent="1"/>
      <protection locked="0"/>
    </xf>
    <xf numFmtId="164" fontId="17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9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4"/>
  <sheetViews>
    <sheetView tabSelected="1" topLeftCell="G1" zoomScale="59" zoomScaleNormal="59" workbookViewId="0">
      <selection activeCell="R7" sqref="R7:R14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79" customWidth="1"/>
    <col min="5" max="5" width="10.5703125" style="22" customWidth="1"/>
    <col min="6" max="6" width="110.42578125" style="4" customWidth="1"/>
    <col min="7" max="7" width="35.8554687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37.5703125" style="1" customWidth="1"/>
    <col min="12" max="12" width="28.42578125" style="1" customWidth="1"/>
    <col min="13" max="13" width="24.28515625" style="1" customWidth="1"/>
    <col min="14" max="14" width="39.28515625" style="6" customWidth="1"/>
    <col min="15" max="15" width="27.28515625" style="6" customWidth="1"/>
    <col min="16" max="16" width="17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5.710937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40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16</v>
      </c>
      <c r="D6" s="29" t="s">
        <v>4</v>
      </c>
      <c r="E6" s="29" t="s">
        <v>17</v>
      </c>
      <c r="F6" s="29" t="s">
        <v>18</v>
      </c>
      <c r="G6" s="30" t="s">
        <v>31</v>
      </c>
      <c r="H6" s="31" t="s">
        <v>33</v>
      </c>
      <c r="I6" s="32" t="s">
        <v>19</v>
      </c>
      <c r="J6" s="29" t="s">
        <v>20</v>
      </c>
      <c r="K6" s="29" t="s">
        <v>36</v>
      </c>
      <c r="L6" s="33" t="s">
        <v>21</v>
      </c>
      <c r="M6" s="34" t="s">
        <v>22</v>
      </c>
      <c r="N6" s="33" t="s">
        <v>23</v>
      </c>
      <c r="O6" s="29" t="s">
        <v>29</v>
      </c>
      <c r="P6" s="33" t="s">
        <v>24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25</v>
      </c>
      <c r="V6" s="33" t="s">
        <v>26</v>
      </c>
    </row>
    <row r="7" spans="1:22" ht="118.5" customHeight="1" thickTop="1" x14ac:dyDescent="0.25">
      <c r="A7" s="37"/>
      <c r="B7" s="38">
        <v>1</v>
      </c>
      <c r="C7" s="39" t="s">
        <v>41</v>
      </c>
      <c r="D7" s="40">
        <v>3</v>
      </c>
      <c r="E7" s="41" t="s">
        <v>32</v>
      </c>
      <c r="F7" s="42" t="s">
        <v>48</v>
      </c>
      <c r="G7" s="181"/>
      <c r="H7" s="43" t="s">
        <v>34</v>
      </c>
      <c r="I7" s="44" t="s">
        <v>44</v>
      </c>
      <c r="J7" s="45" t="s">
        <v>35</v>
      </c>
      <c r="K7" s="46" t="s">
        <v>45</v>
      </c>
      <c r="L7" s="47" t="s">
        <v>49</v>
      </c>
      <c r="M7" s="48" t="s">
        <v>38</v>
      </c>
      <c r="N7" s="49" t="s">
        <v>39</v>
      </c>
      <c r="O7" s="50" t="s">
        <v>37</v>
      </c>
      <c r="P7" s="51">
        <f>D7*Q7</f>
        <v>11400</v>
      </c>
      <c r="Q7" s="52">
        <v>3800</v>
      </c>
      <c r="R7" s="189"/>
      <c r="S7" s="53">
        <f>D7*R7</f>
        <v>0</v>
      </c>
      <c r="T7" s="54" t="str">
        <f t="shared" ref="T7:T8" si="0">IF(ISNUMBER(R7), IF(R7&gt;Q7,"NEVYHOVUJE","VYHOVUJE")," ")</f>
        <v xml:space="preserve"> </v>
      </c>
      <c r="U7" s="55" t="s">
        <v>46</v>
      </c>
      <c r="V7" s="56" t="s">
        <v>14</v>
      </c>
    </row>
    <row r="8" spans="1:22" ht="129.75" customHeight="1" x14ac:dyDescent="0.25">
      <c r="A8" s="37"/>
      <c r="B8" s="57">
        <v>2</v>
      </c>
      <c r="C8" s="58" t="s">
        <v>42</v>
      </c>
      <c r="D8" s="59">
        <v>1</v>
      </c>
      <c r="E8" s="60" t="s">
        <v>32</v>
      </c>
      <c r="F8" s="61" t="s">
        <v>50</v>
      </c>
      <c r="G8" s="182"/>
      <c r="H8" s="62" t="s">
        <v>34</v>
      </c>
      <c r="I8" s="63"/>
      <c r="J8" s="64"/>
      <c r="K8" s="65"/>
      <c r="L8" s="66"/>
      <c r="M8" s="67"/>
      <c r="N8" s="67"/>
      <c r="O8" s="68"/>
      <c r="P8" s="69">
        <f>D8*Q8</f>
        <v>1300</v>
      </c>
      <c r="Q8" s="70">
        <v>1300</v>
      </c>
      <c r="R8" s="190"/>
      <c r="S8" s="71">
        <f>D8*R8</f>
        <v>0</v>
      </c>
      <c r="T8" s="72" t="str">
        <f t="shared" si="0"/>
        <v xml:space="preserve"> </v>
      </c>
      <c r="U8" s="73" t="s">
        <v>47</v>
      </c>
      <c r="V8" s="74"/>
    </row>
    <row r="9" spans="1:22" ht="111.75" customHeight="1" thickBot="1" x14ac:dyDescent="0.3">
      <c r="A9" s="37"/>
      <c r="B9" s="75">
        <v>3</v>
      </c>
      <c r="C9" s="76" t="s">
        <v>43</v>
      </c>
      <c r="D9" s="77">
        <v>2</v>
      </c>
      <c r="E9" s="78" t="s">
        <v>32</v>
      </c>
      <c r="F9" s="79" t="s">
        <v>51</v>
      </c>
      <c r="G9" s="183"/>
      <c r="H9" s="80" t="s">
        <v>34</v>
      </c>
      <c r="I9" s="81"/>
      <c r="J9" s="82"/>
      <c r="K9" s="83"/>
      <c r="L9" s="84"/>
      <c r="M9" s="85"/>
      <c r="N9" s="85"/>
      <c r="O9" s="86"/>
      <c r="P9" s="87">
        <f>D9*Q9</f>
        <v>600</v>
      </c>
      <c r="Q9" s="88">
        <v>300</v>
      </c>
      <c r="R9" s="191"/>
      <c r="S9" s="89">
        <f>D9*R9</f>
        <v>0</v>
      </c>
      <c r="T9" s="90" t="str">
        <f t="shared" ref="T9:T11" si="1">IF(ISNUMBER(R9), IF(R9&gt;Q9,"NEVYHOVUJE","VYHOVUJE")," ")</f>
        <v xml:space="preserve"> </v>
      </c>
      <c r="U9" s="91" t="s">
        <v>47</v>
      </c>
      <c r="V9" s="92"/>
    </row>
    <row r="10" spans="1:22" ht="228" customHeight="1" x14ac:dyDescent="0.25">
      <c r="A10" s="37"/>
      <c r="B10" s="93">
        <v>4</v>
      </c>
      <c r="C10" s="94" t="s">
        <v>52</v>
      </c>
      <c r="D10" s="95">
        <v>1</v>
      </c>
      <c r="E10" s="96" t="s">
        <v>32</v>
      </c>
      <c r="F10" s="97" t="s">
        <v>68</v>
      </c>
      <c r="G10" s="184"/>
      <c r="H10" s="98" t="s">
        <v>34</v>
      </c>
      <c r="I10" s="99" t="s">
        <v>44</v>
      </c>
      <c r="J10" s="100" t="s">
        <v>35</v>
      </c>
      <c r="K10" s="101" t="s">
        <v>54</v>
      </c>
      <c r="L10" s="102"/>
      <c r="M10" s="103" t="s">
        <v>56</v>
      </c>
      <c r="N10" s="103" t="s">
        <v>55</v>
      </c>
      <c r="O10" s="104" t="s">
        <v>37</v>
      </c>
      <c r="P10" s="105">
        <f>D10*Q10</f>
        <v>12400</v>
      </c>
      <c r="Q10" s="106">
        <v>12400</v>
      </c>
      <c r="R10" s="192"/>
      <c r="S10" s="107">
        <f>D10*R10</f>
        <v>0</v>
      </c>
      <c r="T10" s="108" t="str">
        <f t="shared" si="1"/>
        <v xml:space="preserve"> </v>
      </c>
      <c r="U10" s="99"/>
      <c r="V10" s="109" t="s">
        <v>12</v>
      </c>
    </row>
    <row r="11" spans="1:22" ht="93" customHeight="1" thickBot="1" x14ac:dyDescent="0.3">
      <c r="A11" s="37"/>
      <c r="B11" s="110">
        <v>5</v>
      </c>
      <c r="C11" s="111" t="s">
        <v>53</v>
      </c>
      <c r="D11" s="112">
        <v>1</v>
      </c>
      <c r="E11" s="113" t="s">
        <v>32</v>
      </c>
      <c r="F11" s="114" t="s">
        <v>57</v>
      </c>
      <c r="G11" s="185"/>
      <c r="H11" s="115" t="s">
        <v>34</v>
      </c>
      <c r="I11" s="63"/>
      <c r="J11" s="64"/>
      <c r="K11" s="65"/>
      <c r="L11" s="102"/>
      <c r="M11" s="116"/>
      <c r="N11" s="116"/>
      <c r="O11" s="68"/>
      <c r="P11" s="117">
        <f>D11*Q11</f>
        <v>420</v>
      </c>
      <c r="Q11" s="118">
        <v>420</v>
      </c>
      <c r="R11" s="193"/>
      <c r="S11" s="119">
        <f>D11*R11</f>
        <v>0</v>
      </c>
      <c r="T11" s="120" t="str">
        <f t="shared" si="1"/>
        <v xml:space="preserve"> </v>
      </c>
      <c r="U11" s="63"/>
      <c r="V11" s="121" t="s">
        <v>13</v>
      </c>
    </row>
    <row r="12" spans="1:22" ht="302.25" customHeight="1" x14ac:dyDescent="0.25">
      <c r="A12" s="37"/>
      <c r="B12" s="122">
        <v>6</v>
      </c>
      <c r="C12" s="99" t="s">
        <v>58</v>
      </c>
      <c r="D12" s="123">
        <v>1</v>
      </c>
      <c r="E12" s="124" t="s">
        <v>32</v>
      </c>
      <c r="F12" s="125" t="s">
        <v>61</v>
      </c>
      <c r="G12" s="186"/>
      <c r="H12" s="186"/>
      <c r="I12" s="99" t="s">
        <v>44</v>
      </c>
      <c r="J12" s="99" t="s">
        <v>34</v>
      </c>
      <c r="K12" s="101"/>
      <c r="L12" s="126" t="s">
        <v>60</v>
      </c>
      <c r="M12" s="103" t="s">
        <v>62</v>
      </c>
      <c r="N12" s="103" t="s">
        <v>63</v>
      </c>
      <c r="O12" s="104" t="s">
        <v>37</v>
      </c>
      <c r="P12" s="127">
        <f>D12*Q12</f>
        <v>20000</v>
      </c>
      <c r="Q12" s="128">
        <v>20000</v>
      </c>
      <c r="R12" s="194"/>
      <c r="S12" s="129">
        <f>D12*R12</f>
        <v>0</v>
      </c>
      <c r="T12" s="130" t="str">
        <f>IF(R12+R13, IF(R12+R13&gt;Q12,"NEVYHOVUJE","VYHOVUJE")," ")</f>
        <v xml:space="preserve"> </v>
      </c>
      <c r="U12" s="99"/>
      <c r="V12" s="131" t="s">
        <v>11</v>
      </c>
    </row>
    <row r="13" spans="1:22" ht="93" customHeight="1" thickBot="1" x14ac:dyDescent="0.3">
      <c r="A13" s="37"/>
      <c r="B13" s="132"/>
      <c r="C13" s="63"/>
      <c r="D13" s="133"/>
      <c r="E13" s="134"/>
      <c r="F13" s="135" t="s">
        <v>59</v>
      </c>
      <c r="G13" s="187"/>
      <c r="H13" s="136" t="s">
        <v>34</v>
      </c>
      <c r="I13" s="63"/>
      <c r="J13" s="63"/>
      <c r="K13" s="65"/>
      <c r="L13" s="137"/>
      <c r="M13" s="116"/>
      <c r="N13" s="116"/>
      <c r="O13" s="68"/>
      <c r="P13" s="138"/>
      <c r="Q13" s="139"/>
      <c r="R13" s="195"/>
      <c r="S13" s="140">
        <f>D12*R13</f>
        <v>0</v>
      </c>
      <c r="T13" s="141"/>
      <c r="U13" s="63"/>
      <c r="V13" s="74"/>
    </row>
    <row r="14" spans="1:22" ht="137.25" customHeight="1" thickBot="1" x14ac:dyDescent="0.3">
      <c r="A14" s="37"/>
      <c r="B14" s="142">
        <v>7</v>
      </c>
      <c r="C14" s="143" t="s">
        <v>65</v>
      </c>
      <c r="D14" s="144">
        <v>2</v>
      </c>
      <c r="E14" s="145" t="s">
        <v>32</v>
      </c>
      <c r="F14" s="146" t="s">
        <v>66</v>
      </c>
      <c r="G14" s="188"/>
      <c r="H14" s="147" t="s">
        <v>34</v>
      </c>
      <c r="I14" s="143" t="s">
        <v>44</v>
      </c>
      <c r="J14" s="143" t="s">
        <v>34</v>
      </c>
      <c r="K14" s="148"/>
      <c r="L14" s="149"/>
      <c r="M14" s="150" t="s">
        <v>67</v>
      </c>
      <c r="N14" s="151" t="s">
        <v>64</v>
      </c>
      <c r="O14" s="152" t="s">
        <v>37</v>
      </c>
      <c r="P14" s="153">
        <f>D14*Q14</f>
        <v>6000</v>
      </c>
      <c r="Q14" s="154">
        <v>3000</v>
      </c>
      <c r="R14" s="196"/>
      <c r="S14" s="155">
        <f>D14*R14</f>
        <v>0</v>
      </c>
      <c r="T14" s="156" t="str">
        <f t="shared" ref="T14" si="2">IF(ISNUMBER(R14), IF(R14&gt;Q14,"NEVYHOVUJE","VYHOVUJE")," ")</f>
        <v xml:space="preserve"> </v>
      </c>
      <c r="U14" s="157"/>
      <c r="V14" s="158" t="s">
        <v>15</v>
      </c>
    </row>
    <row r="15" spans="1:22" ht="17.45" customHeight="1" thickTop="1" thickBot="1" x14ac:dyDescent="0.3">
      <c r="C15" s="1"/>
      <c r="D15" s="1"/>
      <c r="E15" s="1"/>
      <c r="F15" s="1"/>
      <c r="G15" s="1"/>
      <c r="H15" s="1"/>
      <c r="I15" s="1"/>
      <c r="J15" s="1"/>
      <c r="N15" s="1"/>
      <c r="O15" s="1"/>
      <c r="P15" s="1"/>
    </row>
    <row r="16" spans="1:22" ht="51.75" customHeight="1" thickTop="1" thickBot="1" x14ac:dyDescent="0.3">
      <c r="B16" s="159" t="s">
        <v>28</v>
      </c>
      <c r="C16" s="159"/>
      <c r="D16" s="159"/>
      <c r="E16" s="159"/>
      <c r="F16" s="159"/>
      <c r="G16" s="159"/>
      <c r="H16" s="160"/>
      <c r="I16" s="160"/>
      <c r="J16" s="161"/>
      <c r="K16" s="161"/>
      <c r="L16" s="27"/>
      <c r="M16" s="27"/>
      <c r="N16" s="27"/>
      <c r="O16" s="162"/>
      <c r="P16" s="162"/>
      <c r="Q16" s="163" t="s">
        <v>9</v>
      </c>
      <c r="R16" s="164" t="s">
        <v>10</v>
      </c>
      <c r="S16" s="165"/>
      <c r="T16" s="166"/>
      <c r="U16" s="167"/>
      <c r="V16" s="168"/>
    </row>
    <row r="17" spans="2:20" ht="50.45" customHeight="1" thickTop="1" thickBot="1" x14ac:dyDescent="0.3">
      <c r="B17" s="169" t="s">
        <v>27</v>
      </c>
      <c r="C17" s="169"/>
      <c r="D17" s="169"/>
      <c r="E17" s="169"/>
      <c r="F17" s="169"/>
      <c r="G17" s="169"/>
      <c r="H17" s="169"/>
      <c r="I17" s="170"/>
      <c r="L17" s="7"/>
      <c r="M17" s="7"/>
      <c r="N17" s="7"/>
      <c r="O17" s="171"/>
      <c r="P17" s="171"/>
      <c r="Q17" s="172">
        <f>SUM(P7:P14)</f>
        <v>52120</v>
      </c>
      <c r="R17" s="173">
        <f>SUM(S7:S14)</f>
        <v>0</v>
      </c>
      <c r="S17" s="174"/>
      <c r="T17" s="175"/>
    </row>
    <row r="18" spans="2:20" ht="15.75" thickTop="1" x14ac:dyDescent="0.25">
      <c r="B18" s="176" t="s">
        <v>30</v>
      </c>
      <c r="C18" s="176"/>
      <c r="D18" s="176"/>
      <c r="E18" s="176"/>
      <c r="F18" s="176"/>
      <c r="G18" s="17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20" x14ac:dyDescent="0.25">
      <c r="B19" s="177"/>
      <c r="C19" s="177"/>
      <c r="D19" s="177"/>
      <c r="E19" s="177"/>
      <c r="F19" s="177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20" x14ac:dyDescent="0.25">
      <c r="B20" s="177"/>
      <c r="C20" s="177"/>
      <c r="D20" s="177"/>
      <c r="E20" s="177"/>
      <c r="F20" s="177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20" x14ac:dyDescent="0.25">
      <c r="B21" s="177"/>
      <c r="C21" s="177"/>
      <c r="D21" s="177"/>
      <c r="E21" s="177"/>
      <c r="F21" s="177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20" ht="19.899999999999999" customHeight="1" x14ac:dyDescent="0.25">
      <c r="C22" s="161"/>
      <c r="D22" s="178"/>
      <c r="E22" s="161"/>
      <c r="F22" s="161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20" ht="19.899999999999999" customHeight="1" x14ac:dyDescent="0.25">
      <c r="H23" s="180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20" ht="19.899999999999999" customHeight="1" x14ac:dyDescent="0.25">
      <c r="C24" s="161"/>
      <c r="D24" s="178"/>
      <c r="E24" s="161"/>
      <c r="F24" s="161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20" ht="19.899999999999999" customHeight="1" x14ac:dyDescent="0.25">
      <c r="C25" s="161"/>
      <c r="D25" s="178"/>
      <c r="E25" s="161"/>
      <c r="F25" s="161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20" ht="19.899999999999999" customHeight="1" x14ac:dyDescent="0.25">
      <c r="C26" s="161"/>
      <c r="D26" s="178"/>
      <c r="E26" s="161"/>
      <c r="F26" s="161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20" ht="19.899999999999999" customHeight="1" x14ac:dyDescent="0.25">
      <c r="C27" s="161"/>
      <c r="D27" s="178"/>
      <c r="E27" s="161"/>
      <c r="F27" s="161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20" ht="19.899999999999999" customHeight="1" x14ac:dyDescent="0.25">
      <c r="C28" s="161"/>
      <c r="D28" s="178"/>
      <c r="E28" s="161"/>
      <c r="F28" s="161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20" ht="19.899999999999999" customHeight="1" x14ac:dyDescent="0.25">
      <c r="C29" s="161"/>
      <c r="D29" s="178"/>
      <c r="E29" s="161"/>
      <c r="F29" s="161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20" ht="19.899999999999999" customHeight="1" x14ac:dyDescent="0.25">
      <c r="C30" s="161"/>
      <c r="D30" s="178"/>
      <c r="E30" s="161"/>
      <c r="F30" s="161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20" ht="19.899999999999999" customHeight="1" x14ac:dyDescent="0.25">
      <c r="C31" s="161"/>
      <c r="D31" s="178"/>
      <c r="E31" s="161"/>
      <c r="F31" s="161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20" ht="19.899999999999999" customHeight="1" x14ac:dyDescent="0.25">
      <c r="C32" s="161"/>
      <c r="D32" s="178"/>
      <c r="E32" s="161"/>
      <c r="F32" s="161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61"/>
      <c r="D33" s="178"/>
      <c r="E33" s="161"/>
      <c r="F33" s="161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61"/>
      <c r="D34" s="178"/>
      <c r="E34" s="161"/>
      <c r="F34" s="161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61"/>
      <c r="D35" s="178"/>
      <c r="E35" s="161"/>
      <c r="F35" s="161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61"/>
      <c r="D36" s="178"/>
      <c r="E36" s="161"/>
      <c r="F36" s="161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61"/>
      <c r="D37" s="178"/>
      <c r="E37" s="161"/>
      <c r="F37" s="161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61"/>
      <c r="D38" s="178"/>
      <c r="E38" s="161"/>
      <c r="F38" s="161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61"/>
      <c r="D39" s="178"/>
      <c r="E39" s="161"/>
      <c r="F39" s="161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61"/>
      <c r="D40" s="178"/>
      <c r="E40" s="161"/>
      <c r="F40" s="161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61"/>
      <c r="D41" s="178"/>
      <c r="E41" s="161"/>
      <c r="F41" s="161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61"/>
      <c r="D42" s="178"/>
      <c r="E42" s="161"/>
      <c r="F42" s="161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61"/>
      <c r="D43" s="178"/>
      <c r="E43" s="161"/>
      <c r="F43" s="161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61"/>
      <c r="D44" s="178"/>
      <c r="E44" s="161"/>
      <c r="F44" s="161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61"/>
      <c r="D45" s="178"/>
      <c r="E45" s="161"/>
      <c r="F45" s="161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61"/>
      <c r="D46" s="178"/>
      <c r="E46" s="161"/>
      <c r="F46" s="161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61"/>
      <c r="D47" s="178"/>
      <c r="E47" s="161"/>
      <c r="F47" s="161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61"/>
      <c r="D48" s="178"/>
      <c r="E48" s="161"/>
      <c r="F48" s="161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61"/>
      <c r="D49" s="178"/>
      <c r="E49" s="161"/>
      <c r="F49" s="161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61"/>
      <c r="D50" s="178"/>
      <c r="E50" s="161"/>
      <c r="F50" s="161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61"/>
      <c r="D51" s="178"/>
      <c r="E51" s="161"/>
      <c r="F51" s="161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61"/>
      <c r="D52" s="178"/>
      <c r="E52" s="161"/>
      <c r="F52" s="161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61"/>
      <c r="D53" s="178"/>
      <c r="E53" s="161"/>
      <c r="F53" s="161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61"/>
      <c r="D54" s="178"/>
      <c r="E54" s="161"/>
      <c r="F54" s="161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61"/>
      <c r="D55" s="178"/>
      <c r="E55" s="161"/>
      <c r="F55" s="161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61"/>
      <c r="D56" s="178"/>
      <c r="E56" s="161"/>
      <c r="F56" s="161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61"/>
      <c r="D57" s="178"/>
      <c r="E57" s="161"/>
      <c r="F57" s="161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61"/>
      <c r="D58" s="178"/>
      <c r="E58" s="161"/>
      <c r="F58" s="161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61"/>
      <c r="D59" s="178"/>
      <c r="E59" s="161"/>
      <c r="F59" s="161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61"/>
      <c r="D60" s="178"/>
      <c r="E60" s="161"/>
      <c r="F60" s="161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61"/>
      <c r="D61" s="178"/>
      <c r="E61" s="161"/>
      <c r="F61" s="161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61"/>
      <c r="D62" s="178"/>
      <c r="E62" s="161"/>
      <c r="F62" s="161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61"/>
      <c r="D63" s="178"/>
      <c r="E63" s="161"/>
      <c r="F63" s="161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61"/>
      <c r="D64" s="178"/>
      <c r="E64" s="161"/>
      <c r="F64" s="161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61"/>
      <c r="D65" s="178"/>
      <c r="E65" s="161"/>
      <c r="F65" s="161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61"/>
      <c r="D66" s="178"/>
      <c r="E66" s="161"/>
      <c r="F66" s="161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61"/>
      <c r="D67" s="178"/>
      <c r="E67" s="161"/>
      <c r="F67" s="161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61"/>
      <c r="D68" s="178"/>
      <c r="E68" s="161"/>
      <c r="F68" s="161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61"/>
      <c r="D69" s="178"/>
      <c r="E69" s="161"/>
      <c r="F69" s="161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61"/>
      <c r="D70" s="178"/>
      <c r="E70" s="161"/>
      <c r="F70" s="161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61"/>
      <c r="D71" s="178"/>
      <c r="E71" s="161"/>
      <c r="F71" s="161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61"/>
      <c r="D72" s="178"/>
      <c r="E72" s="161"/>
      <c r="F72" s="161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61"/>
      <c r="D73" s="178"/>
      <c r="E73" s="161"/>
      <c r="F73" s="161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61"/>
      <c r="D74" s="178"/>
      <c r="E74" s="161"/>
      <c r="F74" s="161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61"/>
      <c r="D75" s="178"/>
      <c r="E75" s="161"/>
      <c r="F75" s="161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61"/>
      <c r="D76" s="178"/>
      <c r="E76" s="161"/>
      <c r="F76" s="161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61"/>
      <c r="D77" s="178"/>
      <c r="E77" s="161"/>
      <c r="F77" s="161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61"/>
      <c r="D78" s="178"/>
      <c r="E78" s="161"/>
      <c r="F78" s="161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61"/>
      <c r="D79" s="178"/>
      <c r="E79" s="161"/>
      <c r="F79" s="161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61"/>
      <c r="D80" s="178"/>
      <c r="E80" s="161"/>
      <c r="F80" s="161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61"/>
      <c r="D81" s="178"/>
      <c r="E81" s="161"/>
      <c r="F81" s="161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61"/>
      <c r="D82" s="178"/>
      <c r="E82" s="161"/>
      <c r="F82" s="161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61"/>
      <c r="D83" s="178"/>
      <c r="E83" s="161"/>
      <c r="F83" s="161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61"/>
      <c r="D84" s="178"/>
      <c r="E84" s="161"/>
      <c r="F84" s="161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61"/>
      <c r="D85" s="178"/>
      <c r="E85" s="161"/>
      <c r="F85" s="161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61"/>
      <c r="D86" s="178"/>
      <c r="E86" s="161"/>
      <c r="F86" s="161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61"/>
      <c r="D87" s="178"/>
      <c r="E87" s="161"/>
      <c r="F87" s="161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61"/>
      <c r="D88" s="178"/>
      <c r="E88" s="161"/>
      <c r="F88" s="161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61"/>
      <c r="D89" s="178"/>
      <c r="E89" s="161"/>
      <c r="F89" s="161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61"/>
      <c r="D90" s="178"/>
      <c r="E90" s="161"/>
      <c r="F90" s="161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61"/>
      <c r="D91" s="178"/>
      <c r="E91" s="161"/>
      <c r="F91" s="161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61"/>
      <c r="D92" s="178"/>
      <c r="E92" s="161"/>
      <c r="F92" s="161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61"/>
      <c r="D93" s="178"/>
      <c r="E93" s="161"/>
      <c r="F93" s="161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61"/>
      <c r="D94" s="178"/>
      <c r="E94" s="161"/>
      <c r="F94" s="161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61"/>
      <c r="D95" s="178"/>
      <c r="E95" s="161"/>
      <c r="F95" s="161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61"/>
      <c r="D96" s="178"/>
      <c r="E96" s="161"/>
      <c r="F96" s="161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61"/>
      <c r="D97" s="178"/>
      <c r="E97" s="161"/>
      <c r="F97" s="161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61"/>
      <c r="D98" s="178"/>
      <c r="E98" s="161"/>
      <c r="F98" s="161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61"/>
      <c r="D99" s="178"/>
      <c r="E99" s="161"/>
      <c r="F99" s="161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61"/>
      <c r="D100" s="178"/>
      <c r="E100" s="161"/>
      <c r="F100" s="161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61"/>
      <c r="D101" s="178"/>
      <c r="E101" s="161"/>
      <c r="F101" s="161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61"/>
      <c r="D102" s="178"/>
      <c r="E102" s="161"/>
      <c r="F102" s="161"/>
      <c r="G102" s="16"/>
      <c r="H102" s="16"/>
      <c r="I102" s="11"/>
      <c r="J102" s="11"/>
      <c r="K102" s="11"/>
      <c r="L102" s="11"/>
      <c r="M102" s="11"/>
      <c r="N102" s="17"/>
      <c r="O102" s="17"/>
      <c r="P102" s="17"/>
      <c r="Q102" s="11"/>
      <c r="R102" s="11"/>
      <c r="S102" s="11"/>
    </row>
    <row r="103" spans="3:19" ht="19.899999999999999" customHeight="1" x14ac:dyDescent="0.25">
      <c r="C103" s="161"/>
      <c r="D103" s="178"/>
      <c r="E103" s="161"/>
      <c r="F103" s="161"/>
      <c r="G103" s="16"/>
      <c r="H103" s="16"/>
      <c r="I103" s="11"/>
      <c r="J103" s="11"/>
      <c r="K103" s="11"/>
      <c r="L103" s="11"/>
      <c r="M103" s="11"/>
      <c r="N103" s="17"/>
      <c r="O103" s="17"/>
      <c r="P103" s="17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ht="19.899999999999999" customHeight="1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</sheetData>
  <sheetProtection algorithmName="SHA-512" hashValue="EUATXgRvGsOXFILZEwjJT69NVbzaRDEsAZBqkPGDiHa3T2J2pkZPvVuUuat7JSFKQD+I6OhfFPk3rmB379DGBg==" saltValue="N8NXWTypqyWsuk4AHbMPEA==" spinCount="100000" sheet="1" objects="1" scenarios="1"/>
  <mergeCells count="38">
    <mergeCell ref="O7:O9"/>
    <mergeCell ref="V7:V9"/>
    <mergeCell ref="B1:D1"/>
    <mergeCell ref="G5:H5"/>
    <mergeCell ref="I7:I9"/>
    <mergeCell ref="J7:J9"/>
    <mergeCell ref="K7:K9"/>
    <mergeCell ref="B18:G18"/>
    <mergeCell ref="R17:T17"/>
    <mergeCell ref="R16:T16"/>
    <mergeCell ref="B16:G16"/>
    <mergeCell ref="B17:H17"/>
    <mergeCell ref="L8:L9"/>
    <mergeCell ref="I10:I11"/>
    <mergeCell ref="J10:J11"/>
    <mergeCell ref="K10:K11"/>
    <mergeCell ref="U10:U11"/>
    <mergeCell ref="O10:O11"/>
    <mergeCell ref="N10:N11"/>
    <mergeCell ref="M10:M11"/>
    <mergeCell ref="M7:M9"/>
    <mergeCell ref="N7:N9"/>
    <mergeCell ref="B12:B13"/>
    <mergeCell ref="C12:C13"/>
    <mergeCell ref="D12:D13"/>
    <mergeCell ref="E12:E13"/>
    <mergeCell ref="I12:I13"/>
    <mergeCell ref="V12:V13"/>
    <mergeCell ref="U12:U13"/>
    <mergeCell ref="L12:L13"/>
    <mergeCell ref="O12:O13"/>
    <mergeCell ref="P12:P13"/>
    <mergeCell ref="Q12:Q13"/>
    <mergeCell ref="T12:T13"/>
    <mergeCell ref="J12:J13"/>
    <mergeCell ref="K12:K13"/>
    <mergeCell ref="M12:M13"/>
    <mergeCell ref="N12:N13"/>
  </mergeCells>
  <conditionalFormatting sqref="R7:R14 G7:H14">
    <cfRule type="notContainsBlanks" dxfId="7" priority="81">
      <formula>LEN(TRIM(G7))&gt;0</formula>
    </cfRule>
    <cfRule type="notContainsBlanks" dxfId="6" priority="82">
      <formula>LEN(TRIM(G7))&gt;0</formula>
    </cfRule>
    <cfRule type="containsBlanks" dxfId="5" priority="84">
      <formula>LEN(TRIM(G7))=0</formula>
    </cfRule>
  </conditionalFormatting>
  <conditionalFormatting sqref="G7:H14">
    <cfRule type="notContainsBlanks" dxfId="4" priority="80">
      <formula>LEN(TRIM(G7))&gt;0</formula>
    </cfRule>
  </conditionalFormatting>
  <conditionalFormatting sqref="T7:T12">
    <cfRule type="cellIs" dxfId="3" priority="3" operator="equal">
      <formula>"NEVYHOVUJE"</formula>
    </cfRule>
    <cfRule type="cellIs" dxfId="2" priority="4" operator="equal">
      <formula>"VYHOVUJE"</formula>
    </cfRule>
  </conditionalFormatting>
  <conditionalFormatting sqref="T14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12" xr:uid="{349A6282-9232-40B5-B155-0C95E3B5B228}">
      <formula1>"ks,bal,sada,m,"</formula1>
    </dataValidation>
    <dataValidation type="list" allowBlank="1" showInputMessage="1" showErrorMessage="1" sqref="J7" xr:uid="{C9369DE5-2385-49FF-A754-5F8F05635E82}">
      <formula1>"ANO,NE"</formula1>
    </dataValidation>
  </dataValidations>
  <hyperlinks>
    <hyperlink ref="H6" location="'Výpočetní technika'!B17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1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V11:V12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2025-06-06T07:44:52Z</cp:lastPrinted>
  <dcterms:created xsi:type="dcterms:W3CDTF">2014-03-05T12:43:32Z</dcterms:created>
  <dcterms:modified xsi:type="dcterms:W3CDTF">2025-07-04T12:17:15Z</dcterms:modified>
</cp:coreProperties>
</file>